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lasnas\ANLAS\ΤΟΠΙΚΟ ΠΡΟΓΡΑΜΜΑ LEADER 2023-2027\ΠΡΟΣΚΛΗΣΗ ΔΗΜΟΣΙΩΝ ΕΡΓΩΝ\ΠΡΟΣΚΛΗΣΗ ΑΝΛΑΣ\"/>
    </mc:Choice>
  </mc:AlternateContent>
  <bookViews>
    <workbookView xWindow="-120" yWindow="-120" windowWidth="29040" windowHeight="15990"/>
  </bookViews>
  <sheets>
    <sheet name="Π1. ΤΙΜΕΣ ΑΠΛΟΠΟΙΗΜΕΝΟΥ ΚΟΣΤΟΥΣ" sheetId="1" r:id="rId1"/>
    <sheet name="Π2. ΚΤΙΡΙΑΚΑ -ΕΚΣΥΓΧΡΟΝΙΣΜΟΣ" sheetId="3" r:id="rId2"/>
    <sheet name="Π.3 ΠΕΡΙΒ.ΧΩΡ.ΧΔΣ" sheetId="4" r:id="rId3"/>
    <sheet name="Π.4 ΠΡΟΫΠ.ΣΜΟΣ ΕΡΓΟΥ" sheetId="2" r:id="rId4"/>
    <sheet name="Π.5 ΕΚΔΗΛΩΣΕΙΣ" sheetId="5" r:id="rId5"/>
    <sheet name="Π.6 ΣΥΓΚΕΝΤΡΩΤΙΚΟΣ" sheetId="7" r:id="rId6"/>
  </sheets>
  <definedNames>
    <definedName name="_xlnm.Print_Area" localSheetId="2">'Π.3 ΠΕΡΙΒ.ΧΩΡ.ΧΔΣ'!$A$1:$H$33</definedName>
    <definedName name="_xlnm.Print_Titles" localSheetId="3">'Π.4 ΠΡΟΫΠ.ΣΜΟΣ ΕΡΓΟΥ'!$13:$13</definedName>
    <definedName name="_xlnm.Print_Titles" localSheetId="5">'Π.6 ΣΥΓΚΕΝΤΡΩΤΙΚΟΣ'!$14:$15</definedName>
    <definedName name="_xlnm.Print_Titles" localSheetId="1">'Π2. ΚΤΙΡΙΑΚΑ -ΕΚΣΥΓΧΡΟΝΙΣΜΟΣ'!$16:$16</definedName>
  </definedNames>
  <calcPr calcId="152511"/>
</workbook>
</file>

<file path=xl/calcChain.xml><?xml version="1.0" encoding="utf-8"?>
<calcChain xmlns="http://schemas.openxmlformats.org/spreadsheetml/2006/main">
  <c r="D26" i="7" l="1"/>
  <c r="F18" i="7" s="1"/>
  <c r="E26" i="7"/>
  <c r="F26" i="7" l="1"/>
  <c r="F25" i="7"/>
  <c r="F24" i="7"/>
  <c r="F23" i="7"/>
  <c r="F21" i="7"/>
  <c r="F22" i="7"/>
  <c r="F20" i="7"/>
  <c r="F17" i="7"/>
  <c r="F19" i="7"/>
  <c r="F16" i="7"/>
  <c r="G16" i="2" l="1"/>
  <c r="G24" i="2"/>
  <c r="G21" i="2"/>
  <c r="G48" i="2"/>
  <c r="F23" i="1"/>
  <c r="C38" i="1"/>
  <c r="C37" i="1"/>
  <c r="C36" i="1"/>
  <c r="C35" i="1"/>
  <c r="C34" i="1"/>
  <c r="C33" i="1"/>
  <c r="C31" i="1"/>
  <c r="C30" i="1"/>
  <c r="C29" i="1"/>
  <c r="C28" i="1"/>
  <c r="C27" i="1"/>
  <c r="C26" i="1"/>
  <c r="C25" i="1"/>
  <c r="C24" i="1"/>
  <c r="C23" i="1"/>
  <c r="F19" i="1"/>
  <c r="C19" i="1"/>
  <c r="C18" i="1"/>
  <c r="C17" i="1"/>
  <c r="C15" i="1"/>
  <c r="C14" i="1"/>
  <c r="C13" i="1"/>
  <c r="E17" i="3" l="1"/>
  <c r="F25" i="1" l="1"/>
  <c r="G22" i="2" l="1"/>
  <c r="G23" i="2"/>
  <c r="G25" i="2"/>
  <c r="H25" i="2" s="1"/>
  <c r="I25" i="2" s="1"/>
  <c r="G26" i="2"/>
  <c r="H26" i="2" s="1"/>
  <c r="I26" i="2" s="1"/>
  <c r="G27" i="2"/>
  <c r="H27" i="2" s="1"/>
  <c r="I27" i="2" s="1"/>
  <c r="G28" i="2"/>
  <c r="H28" i="2" s="1"/>
  <c r="I28" i="2" s="1"/>
  <c r="G29" i="2"/>
  <c r="G30" i="2"/>
  <c r="G31" i="2"/>
  <c r="G32" i="2"/>
  <c r="G33" i="2"/>
  <c r="H33" i="2" s="1"/>
  <c r="I33" i="2" s="1"/>
  <c r="G34" i="2"/>
  <c r="H34" i="2" s="1"/>
  <c r="I34" i="2" s="1"/>
  <c r="G35" i="2"/>
  <c r="H35" i="2" s="1"/>
  <c r="I35" i="2" s="1"/>
  <c r="G36" i="2"/>
  <c r="H36" i="2" s="1"/>
  <c r="I36" i="2" s="1"/>
  <c r="G37" i="2"/>
  <c r="H29" i="2" l="1"/>
  <c r="I29" i="2" s="1"/>
  <c r="H30" i="2"/>
  <c r="I30" i="2" s="1"/>
  <c r="H31" i="2"/>
  <c r="I31" i="2" s="1"/>
  <c r="H32" i="2"/>
  <c r="I32" i="2" s="1"/>
  <c r="H21" i="2"/>
  <c r="I21" i="2" s="1"/>
  <c r="H37" i="2"/>
  <c r="I37" i="2" s="1"/>
  <c r="H22" i="2"/>
  <c r="I22" i="2" s="1"/>
  <c r="H23" i="2"/>
  <c r="I23" i="2" s="1"/>
  <c r="H24" i="2"/>
  <c r="I24" i="2" s="1"/>
  <c r="F22" i="5"/>
  <c r="F21" i="5"/>
  <c r="F20" i="5"/>
  <c r="F19" i="5"/>
  <c r="F18" i="5"/>
  <c r="F17" i="5"/>
  <c r="G17" i="5" s="1"/>
  <c r="H17" i="5" s="1"/>
  <c r="F16" i="5"/>
  <c r="I15" i="5"/>
  <c r="F24" i="4"/>
  <c r="G24" i="4" s="1"/>
  <c r="H24" i="4" s="1"/>
  <c r="F23" i="4"/>
  <c r="G23" i="4" s="1"/>
  <c r="F22" i="4"/>
  <c r="F21" i="4"/>
  <c r="F20" i="4"/>
  <c r="G20" i="4" s="1"/>
  <c r="H20" i="4" s="1"/>
  <c r="F19" i="4"/>
  <c r="G19" i="4" s="1"/>
  <c r="H19" i="4" s="1"/>
  <c r="F18" i="4"/>
  <c r="F17" i="4"/>
  <c r="G17" i="4" s="1"/>
  <c r="H17" i="4" s="1"/>
  <c r="F16" i="4"/>
  <c r="G16" i="4" s="1"/>
  <c r="F15" i="4"/>
  <c r="G15" i="4" s="1"/>
  <c r="H15" i="4" s="1"/>
  <c r="F14" i="4"/>
  <c r="C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39" i="3"/>
  <c r="E38" i="3"/>
  <c r="C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8" i="3"/>
  <c r="G82" i="2"/>
  <c r="G81" i="2"/>
  <c r="G80" i="2"/>
  <c r="H80" i="2" s="1"/>
  <c r="I80" i="2" s="1"/>
  <c r="G79" i="2"/>
  <c r="G78" i="2"/>
  <c r="H78" i="2" s="1"/>
  <c r="G77" i="2"/>
  <c r="H77" i="2" s="1"/>
  <c r="J76" i="2"/>
  <c r="G75" i="2"/>
  <c r="G74" i="2"/>
  <c r="H74" i="2" s="1"/>
  <c r="I74" i="2" s="1"/>
  <c r="G73" i="2"/>
  <c r="G72" i="2"/>
  <c r="H72" i="2" s="1"/>
  <c r="G71" i="2"/>
  <c r="G70" i="2"/>
  <c r="G69" i="2"/>
  <c r="J68" i="2"/>
  <c r="G67" i="2"/>
  <c r="H67" i="2" s="1"/>
  <c r="G66" i="2"/>
  <c r="G65" i="2"/>
  <c r="G64" i="2"/>
  <c r="G63" i="2"/>
  <c r="J62" i="2"/>
  <c r="G61" i="2"/>
  <c r="G60" i="2"/>
  <c r="G59" i="2"/>
  <c r="G58" i="2"/>
  <c r="H58" i="2" s="1"/>
  <c r="G57" i="2"/>
  <c r="J56" i="2"/>
  <c r="G55" i="2"/>
  <c r="H55" i="2" s="1"/>
  <c r="G54" i="2"/>
  <c r="G53" i="2"/>
  <c r="G52" i="2"/>
  <c r="G51" i="2"/>
  <c r="H51" i="2" s="1"/>
  <c r="I51" i="2" s="1"/>
  <c r="G50" i="2"/>
  <c r="H50" i="2" s="1"/>
  <c r="J49" i="2"/>
  <c r="G47" i="2"/>
  <c r="G46" i="2"/>
  <c r="H46" i="2" s="1"/>
  <c r="I46" i="2" s="1"/>
  <c r="G45" i="2"/>
  <c r="H45" i="2" s="1"/>
  <c r="G44" i="2"/>
  <c r="G43" i="2"/>
  <c r="G42" i="2"/>
  <c r="H42" i="2" s="1"/>
  <c r="I42" i="2" s="1"/>
  <c r="G41" i="2"/>
  <c r="H41" i="2" s="1"/>
  <c r="G40" i="2"/>
  <c r="H40" i="2" s="1"/>
  <c r="G18" i="2"/>
  <c r="H18" i="2" s="1"/>
  <c r="I18" i="2" s="1"/>
  <c r="G17" i="2"/>
  <c r="J14" i="2"/>
  <c r="F38" i="1"/>
  <c r="F37" i="1"/>
  <c r="F36" i="1"/>
  <c r="F35" i="1"/>
  <c r="F34" i="1"/>
  <c r="F33" i="1"/>
  <c r="F31" i="1"/>
  <c r="F30" i="1"/>
  <c r="F29" i="1"/>
  <c r="F28" i="1"/>
  <c r="F27" i="1"/>
  <c r="F26" i="1"/>
  <c r="F24" i="1"/>
  <c r="F18" i="1"/>
  <c r="F17" i="1"/>
  <c r="D14" i="1"/>
  <c r="F13" i="1"/>
  <c r="I58" i="2" l="1"/>
  <c r="H63" i="2"/>
  <c r="I63" i="2" s="1"/>
  <c r="G14" i="2"/>
  <c r="H16" i="2"/>
  <c r="I16" i="2" s="1"/>
  <c r="H53" i="2"/>
  <c r="I53" i="2" s="1"/>
  <c r="H70" i="2"/>
  <c r="I70" i="2" s="1"/>
  <c r="I41" i="2"/>
  <c r="H65" i="2"/>
  <c r="I65" i="2" s="1"/>
  <c r="H82" i="2"/>
  <c r="I82" i="2" s="1"/>
  <c r="H48" i="2"/>
  <c r="I48" i="2" s="1"/>
  <c r="I55" i="2"/>
  <c r="H60" i="2"/>
  <c r="I60" i="2" s="1"/>
  <c r="I72" i="2"/>
  <c r="I78" i="2"/>
  <c r="I40" i="2"/>
  <c r="I67" i="2"/>
  <c r="E35" i="3"/>
  <c r="E56" i="3"/>
  <c r="D18" i="1"/>
  <c r="G18" i="1" s="1"/>
  <c r="D15" i="1"/>
  <c r="G15" i="1" s="1"/>
  <c r="E15" i="1"/>
  <c r="E17" i="1"/>
  <c r="F15" i="1"/>
  <c r="G21" i="5"/>
  <c r="H21" i="5" s="1"/>
  <c r="F15" i="5"/>
  <c r="F23" i="5" s="1"/>
  <c r="G16" i="5"/>
  <c r="H16" i="5" s="1"/>
  <c r="F25" i="4"/>
  <c r="C27" i="4" s="1"/>
  <c r="C29" i="4" s="1"/>
  <c r="H16" i="4"/>
  <c r="H23" i="4"/>
  <c r="I77" i="2"/>
  <c r="E14" i="1"/>
  <c r="I45" i="2"/>
  <c r="I50" i="2"/>
  <c r="G56" i="2"/>
  <c r="G76" i="2"/>
  <c r="G21" i="4"/>
  <c r="H21" i="4" s="1"/>
  <c r="F14" i="1"/>
  <c r="H61" i="2"/>
  <c r="I61" i="2" s="1"/>
  <c r="H66" i="2"/>
  <c r="I66" i="2" s="1"/>
  <c r="H71" i="2"/>
  <c r="I71" i="2" s="1"/>
  <c r="H81" i="2"/>
  <c r="I81" i="2" s="1"/>
  <c r="G20" i="5"/>
  <c r="H20" i="5" s="1"/>
  <c r="G68" i="2"/>
  <c r="G14" i="1"/>
  <c r="G62" i="2"/>
  <c r="G22" i="4"/>
  <c r="H22" i="4" s="1"/>
  <c r="E18" i="1"/>
  <c r="H47" i="2"/>
  <c r="I47" i="2" s="1"/>
  <c r="H52" i="2"/>
  <c r="I52" i="2" s="1"/>
  <c r="H57" i="2"/>
  <c r="H17" i="2"/>
  <c r="I17" i="2" s="1"/>
  <c r="H73" i="2"/>
  <c r="I73" i="2" s="1"/>
  <c r="G18" i="4"/>
  <c r="H18" i="4" s="1"/>
  <c r="G22" i="5"/>
  <c r="H22" i="5" s="1"/>
  <c r="D13" i="1"/>
  <c r="G13" i="1" s="1"/>
  <c r="E13" i="1"/>
  <c r="H43" i="2"/>
  <c r="I43" i="2" s="1"/>
  <c r="G49" i="2"/>
  <c r="D19" i="1"/>
  <c r="G19" i="1" s="1"/>
  <c r="H54" i="2"/>
  <c r="I54" i="2" s="1"/>
  <c r="H59" i="2"/>
  <c r="I59" i="2" s="1"/>
  <c r="H64" i="2"/>
  <c r="H69" i="2"/>
  <c r="I69" i="2" s="1"/>
  <c r="H79" i="2"/>
  <c r="G14" i="4"/>
  <c r="G18" i="5"/>
  <c r="H18" i="5" s="1"/>
  <c r="H44" i="2"/>
  <c r="I44" i="2" s="1"/>
  <c r="E19" i="1"/>
  <c r="D17" i="1"/>
  <c r="G17" i="1" s="1"/>
  <c r="H75" i="2"/>
  <c r="I75" i="2" s="1"/>
  <c r="G19" i="5"/>
  <c r="G83" i="2" l="1"/>
  <c r="G15" i="5"/>
  <c r="G23" i="5" s="1"/>
  <c r="H17" i="1"/>
  <c r="I13" i="1"/>
  <c r="H15" i="1"/>
  <c r="H14" i="2"/>
  <c r="H76" i="2"/>
  <c r="H62" i="2"/>
  <c r="I14" i="1"/>
  <c r="I18" i="1"/>
  <c r="H14" i="1"/>
  <c r="H13" i="1"/>
  <c r="I15" i="1"/>
  <c r="I79" i="2"/>
  <c r="I76" i="2" s="1"/>
  <c r="H56" i="2"/>
  <c r="I14" i="2"/>
  <c r="I49" i="2"/>
  <c r="H18" i="1"/>
  <c r="H19" i="5"/>
  <c r="H15" i="5" s="1"/>
  <c r="H23" i="5" s="1"/>
  <c r="I17" i="1"/>
  <c r="H19" i="1"/>
  <c r="H68" i="2"/>
  <c r="I68" i="2" s="1"/>
  <c r="H49" i="2"/>
  <c r="J75" i="2"/>
  <c r="J83" i="2" s="1"/>
  <c r="I19" i="1"/>
  <c r="I57" i="2"/>
  <c r="I56" i="2" s="1"/>
  <c r="I22" i="5"/>
  <c r="I23" i="5" s="1"/>
  <c r="G25" i="4"/>
  <c r="H14" i="4"/>
  <c r="H25" i="4" s="1"/>
  <c r="I64" i="2"/>
  <c r="I62" i="2" s="1"/>
  <c r="H83" i="2" l="1"/>
  <c r="I83" i="2"/>
</calcChain>
</file>

<file path=xl/sharedStrings.xml><?xml version="1.0" encoding="utf-8"?>
<sst xmlns="http://schemas.openxmlformats.org/spreadsheetml/2006/main" count="497" uniqueCount="270">
  <si>
    <t>ΠΑΡΕΜΒΑΣΗ  Π3-77-4.1 «ΣΤΗΡΙΞΗ ΓΙΑ ΤΟΠΙΚΗ ΑΝΑΠΤΥΞΗ ΜΕΣΩ ΤΟΥ LEADER (ΤΑΠΤΟΚ - ΤΟΠΙΚΗ ΑΝΑΠΤΥΞΗ ΜΕ ΠΡΩΤΟΒΟΥΛΙΑ ΤΟΠΙΚΩΝ ΚΟΙΝΟΤΗΤΩΝ)»
για ΠΡΑΞΕΙΣ ΔΗΜΟΣΙΟΥ ΧΑΡΑΚΤΗΡΑ</t>
  </si>
  <si>
    <t xml:space="preserve">L41.01 ΚΤΙΡΙΑΚΕΣ ΕΓΚΑΤΑΣΤΑΣΕΙΣ &amp; ΕΡΓΑ ΥΠΟΔΟΜΗΣ &amp; ΠΕΡΙΒΑΛΛΟΝΤΟΣ ΧΩΡΟΥ </t>
  </si>
  <si>
    <t>(βάσει της Κατηγορίας "4. Υπηρεσίες - ταβέρνες, παιδικοί σταθμοί κλπ" του "Οδηγού απλοποιημένου κόστους κτιριακών κατασκευών)</t>
  </si>
  <si>
    <t>Είδος</t>
  </si>
  <si>
    <t>Χρήση χώρου</t>
  </si>
  <si>
    <t xml:space="preserve">Προσαυξήσεις στη τιμή βάσης ανά τ.μ. </t>
  </si>
  <si>
    <t>Τιμές με τις προσαυξήσεις</t>
  </si>
  <si>
    <t>Περιοχή
 (ΚΑΤΗΓΟΡΙΑ ΙΙ συν 6%)</t>
  </si>
  <si>
    <t>Ειδικές απαιτήσεις θεμελίωσης (συν 6%)</t>
  </si>
  <si>
    <t>Τεχνολογίες βιοκλιματικού κτιρίου (συν 6%)</t>
  </si>
  <si>
    <t>Μόνο η Περιοχή
(ΚΑΤΗΓΟΡΙΑ ΙΙ  6%)</t>
  </si>
  <si>
    <t>Περιοχή + θεμελίωση ή βιοκλιματικό</t>
  </si>
  <si>
    <t>Περιοχή + θεμελίωση + βιοκλιματικό</t>
  </si>
  <si>
    <t>Νέες κτιριακές υποδομές με σκελετό οπλισμένου σκυροδέματος</t>
  </si>
  <si>
    <t>Συμβατικού τύπου</t>
  </si>
  <si>
    <t>Κύριοι Χώροι (εντός Σ.Δ.)</t>
  </si>
  <si>
    <t>Υπόγεια – βοηθητικές χρήσεις</t>
  </si>
  <si>
    <t>Ημιυπαίθριοι χώροι</t>
  </si>
  <si>
    <t>Νέες κτιριακές υποδομές με μεταλλικό σκελετό</t>
  </si>
  <si>
    <t>Τιμή μετά τις προσαυξήσεις λόγω, περιοχής κλπ</t>
  </si>
  <si>
    <t>Ποσοστό συμμετοχής (%) στο κόστος (σκελετός οπλισμένου σκυροδέματος) *</t>
  </si>
  <si>
    <t>Τελική τιμή απλοποιημένου κόστους ανά τ/μ.</t>
  </si>
  <si>
    <t>Επισκευές - ανακαινίσεις υφιστάμενων κατασκευών με σκελετό οπλισμένου σκυροδέματος</t>
  </si>
  <si>
    <t>Παραδοσιακά 
(15 % πλέον συμβατικού)</t>
  </si>
  <si>
    <t>Διατηρητέα 
(30 % πλέον συμβατικού)</t>
  </si>
  <si>
    <t>Επισκευές - ανακαινίσεις υφιστάμενων κατασκευών με μεταλλικό σκελετό</t>
  </si>
  <si>
    <t>-</t>
  </si>
  <si>
    <t>* Μεταφέρεται το ποσοστό που προκύπτει από τη στήλη "Ποσοστό συμμετοχής (%) εργασίας στην τιμή βάσης" του Πίνακα Π2.ΚΤΙΡΙΑΚΑ ΕΚΣΥΓΧΡ.</t>
  </si>
  <si>
    <t>ΠΕΡΙΒΑΛΛΩΝ ΧΩΡΟΣ
(βάσει της Κατηγορίας "4. Υπηρεσίες - ταβέρνες, παιδικοί σταθμοί κλπ" του "Οδηγού απλοποιημένου κόστους κτιριακών κατασκευών)</t>
  </si>
  <si>
    <t>Διαμόρφωση περιβάλλοντος χώρου</t>
  </si>
  <si>
    <t>Ο υπολογισμός του πρότυπου κόστους είναι: 
Εμβαδόν Οικοπέδου - Πραγματοποιούμενη κάλυψη κτιρίων = Εμβαδόν Ακάλυπτου Περιβάλλοντος Χώρου (ΕΑΠΧ) επί της τιμής εφαρμογής ανά τετραγωνικό (έως 100€/τ.μ.)</t>
  </si>
  <si>
    <t xml:space="preserve">Να σημειωθεί ότι για την υποβολή της σχετικής δαπάνης, απαιτείται να συμπληρωθεί ο αναλυτικός προϋπολογισμός περιβάλλοντος χώρου βάσει του υποδείγματος, με υπογραφή του μηχανικού του έργου. </t>
  </si>
  <si>
    <t>L41.02  ΜΗΧΑΝΟΛΟΓΙΚΟΣ ΕΞΟΠΛΙΣΜΟΣ
(βάσει της Κατηγορίας "4. Υπηρεσίες - ταβέρνες, παιδικοί σταθμοί κλπ" του "Οδηγού απλοποιημένου κόστους κτιριακών κατασκευών)</t>
  </si>
  <si>
    <t>Υπολογισμός πρότυπου κόστους</t>
  </si>
  <si>
    <t>Υποσταθμός μέσης τάσης (Υ/Σ Μ.Τ.)</t>
  </si>
  <si>
    <t>90,00€ / KVA</t>
  </si>
  <si>
    <t>Κλιματισμός - Θέρμανση</t>
  </si>
  <si>
    <t>Εμβαδόν κλιματιζόμενης επιφάνειας x 700 BTU x 0,100 €</t>
  </si>
  <si>
    <t>Πυροπροστασία</t>
  </si>
  <si>
    <t>Εμβαδόν δόμησης x 40 €/τ.μ.</t>
  </si>
  <si>
    <t>ΛΟΙΠΟΙ ΠΕΡΙΟΡΙΣΜΟΙ / ΠΡΟΫΠΟΘΕΣΕΙΣ ΕΥΛΟΓΟΥ ΚΟΣΤΟΥΣ ΒΑΣΕΙ Υ.Α.</t>
  </si>
  <si>
    <t>Ι. Αναφορικά με τις δαπάνες που αφορούν σε όλες τις κατηγορίες μελετών και λοιπών υποστηρικτικών ενεργειών , το ύψος τους (χωρίς ΦΠΑ) ορίζεται σε:</t>
  </si>
  <si>
    <t>ΙΙ. Για την τεκμηρίωση του εύλογου κόστους τα κάθε δαπάνης, ο υποψήφιος δικαιούχος προσκομίζει αποδεικτικά στοιχεία, σύμφωνα με τα οριζόμενα στο συνημμένο "Α. Οδηγός αιτήσεων στήριξης" (Κεφάλαιο 2) της πρόσκλησης.</t>
  </si>
  <si>
    <t>ΚΩΔ. ΟΠΣΚΑΠ:</t>
  </si>
  <si>
    <t>ΚΩΔΙΚΟΣ-ΤΙΤΛΟΣ ΥΠΟ-ΠΑΡΕΜΒΑΣΗΣ:</t>
  </si>
  <si>
    <t xml:space="preserve">ΔΙΚΑΙΟΥΧΟΣ ΠΡΑΞΗΣ: </t>
  </si>
  <si>
    <t>ΤΙΤΛΟΣ ΠΡΑΞΗΣ:</t>
  </si>
  <si>
    <t xml:space="preserve">ΠΕΡΙΟΧΗ ΥΛΟΠΟΙΗΣΗΣ: </t>
  </si>
  <si>
    <t>α/α</t>
  </si>
  <si>
    <t>ΕΙΔΟΣ ΔΑΠΑΝΗΣ</t>
  </si>
  <si>
    <t>Μ.Μ.</t>
  </si>
  <si>
    <t>ΠΟΣΟΤΗΤΑ</t>
  </si>
  <si>
    <t>ΤΙΜΗ ΜΟΝΑΔΑΣ</t>
  </si>
  <si>
    <t>ΠΟΣΟ</t>
  </si>
  <si>
    <t>ΦΠΑ</t>
  </si>
  <si>
    <t>ΣΥΝΟΛΟ</t>
  </si>
  <si>
    <t>ΑΙΤΟΥΜΕΝΟΣ ΠΡΟΫΠ/ΣΜΟΣ (€)</t>
  </si>
  <si>
    <t>Παραπομπή σε σχετικό δικαιολογητικό</t>
  </si>
  <si>
    <t>Παρατηρήσεις</t>
  </si>
  <si>
    <t>L41.01</t>
  </si>
  <si>
    <t>ΚΤΙΡΙΑΚΕΣ ΕΓΚΑΤΑΣΤΑΣΕΙΣ &amp; ΕΡΓΑ ΥΠΟΔΟΜΗΣ &amp; ΠΕΡΙΒΑΛΛΟΝΤΟΣ ΧΩΡΟΥ 
(Με απλοποιημένο κόστος)</t>
  </si>
  <si>
    <t>τ.μ.</t>
  </si>
  <si>
    <t>Προσφορές</t>
  </si>
  <si>
    <t>Άλλο …................ - ΕΠΙΣΚΕΥΗ</t>
  </si>
  <si>
    <t>Ασφαλιστικές εισφορές</t>
  </si>
  <si>
    <t>κατ΄ αποκοπή</t>
  </si>
  <si>
    <t>Πίνακας ελαχίστων ημερομισθίων, υπογεγραμμένος από μηχανικό</t>
  </si>
  <si>
    <t>Περιβάλλων χώρος</t>
  </si>
  <si>
    <t>Τεχνική περιγραφή, αναλυτικές επιμετρήσεις εργασιών και προϋπολογισμό με υπογραφή από μηχανικό. Δεν μπορεί να υπερβαίνει τις τιμές απλοποιημένου κόστους (max 100€/τ.μ.)</t>
  </si>
  <si>
    <t>L41.02</t>
  </si>
  <si>
    <t>ΜΗΧΑΝΟΛΟΓΙΚΟΣ ΕΞΟΠΛΙΣΜΟΣ</t>
  </si>
  <si>
    <t>Υποσταθμός μέσης τάσης</t>
  </si>
  <si>
    <t xml:space="preserve"> KVA</t>
  </si>
  <si>
    <t>Κλιματισμός - θέρμανση</t>
  </si>
  <si>
    <t>Ανελκυστήρας (καμπίνα και μηχανοστάσιο)</t>
  </si>
  <si>
    <t>τεμ.</t>
  </si>
  <si>
    <t>Άλλο …................</t>
  </si>
  <si>
    <t>L41.03</t>
  </si>
  <si>
    <t>ΛΟΙΠΟΣ ΕΞΟΠΛΙΣΜΟΣ</t>
  </si>
  <si>
    <t>Εξοπλισμός γραφείου</t>
  </si>
  <si>
    <t>Οπτικοακουστικά μέσα</t>
  </si>
  <si>
    <t>L41.04</t>
  </si>
  <si>
    <t>ΕΞΟΠΛΙΣΜΟΣ ΑΠΕ</t>
  </si>
  <si>
    <t>L41.05</t>
  </si>
  <si>
    <t>ΔΑΠΑΝΗ ΑΓΟΡΑΣ ΑΥΤΟΚΙΝΗΤΟΥ</t>
  </si>
  <si>
    <t>L41.06</t>
  </si>
  <si>
    <t>ΔΑΠΑΝΗ ΥΠΟΒΟΛΗΣ ΦΑΚΕΛΟΥ ΚΑΙ ΤΕΧΝΙΚΗ ΣΤΗΡΙΞΗ ΓΙΑ ΤΗΝ ΥΛΟΠΟΙΗΣΗ ΤΟΥ ΕΡΓΟΥ</t>
  </si>
  <si>
    <t xml:space="preserve">Το σύνολο της κατηγορίας δαπάνης δεν θα πρέπει να υπερβαίνει τις 4.000€ πλέον ΦΠΑ. Δεν απαιτούνται προσφορές. </t>
  </si>
  <si>
    <t>L41.07</t>
  </si>
  <si>
    <t>ΔΑΠΑΝΕΣ ΕΝΗΜΕΡΩΣΗΣ ΠΡΟΒΟΛΗΣ</t>
  </si>
  <si>
    <t>Δημιουργία ιστοσελίδας</t>
  </si>
  <si>
    <t>Δαπάνες προβολής</t>
  </si>
  <si>
    <t>Ανάπτυξη λογισμικού</t>
  </si>
  <si>
    <t>Ημερίδες / εργαστήρια προβολής φυσικού περιβάλλοντος</t>
  </si>
  <si>
    <t>Δαπάνη ημερίδων περιβαλλοντικής ενημέρωσης και αντιμετώπισης των κινδύνων από φυσικές καταστροφές</t>
  </si>
  <si>
    <t>L41.09</t>
  </si>
  <si>
    <t>ΔΑΠΑΝΕΣ ΓΙΑ ΑΠΟΚΤΗΣΗ ΓΗΣ</t>
  </si>
  <si>
    <t>Δικαιολογητικά, σύμφωνα με την πρόσκληση</t>
  </si>
  <si>
    <t>L41.10</t>
  </si>
  <si>
    <t xml:space="preserve">ΜΕΛΕΤΕΣ ΓΙΑ ΕΚΔΟΣΗ ΟΙΚ. ΑΔΕΙΑΣ ΚΑΙ ΛΟΙΠΕΣ ΜΕΛΕΤΕΣ ΠΟΥ ΣΧΕΤΙΖΟΝΤΑΙ ΜΕ ΤΗΝ ΕΚΤΕΛΕΣΗ ΤΟΥ ΕΡΓΟΥ </t>
  </si>
  <si>
    <t xml:space="preserve">Το σύνολο της κατηγορίας δαπάνης δεν θα πρέπει να υπερβαίνει το 12% πλέον ΦΠΑ  του προϋπολογισμού της πράξης. </t>
  </si>
  <si>
    <t>Μελέτη για έκδοση οικοδομικής άδειας</t>
  </si>
  <si>
    <t xml:space="preserve">Δεν απαιτούνται προσφορές. </t>
  </si>
  <si>
    <t>Μελέτες εφαρμογής και πιστοποίησης συστημάτων ποιότητας</t>
  </si>
  <si>
    <t>Μελέτη / καταγραφή στοιχείων του φυσικού περιβάλλοντος</t>
  </si>
  <si>
    <t>Έρευνες, καταγραφή πολιτιστικών, ιστορικών και λαογραφικών στοιχείων</t>
  </si>
  <si>
    <t>ΠΑΡΕΜΒΑΣΗ  Π3-77-4.1 «ΣΤΗΡΙΞΗ ΓΙΑ ΤΟΠΙΚΗ ΑΝΑΠΤΥΞΗ ΜΕΣΩ ΤΟΥ LEADER (ΤΑΠΤΟΚ - ΤΟΠΙΚΗ ΑΝΑΠΤΥΞΗ ΜΕ ΠΡΩΤΟΒΟΥΛΙΑ ΤΟΠΙΚΩΝ ΚΟΙΝΟΤΗΤΩΝ)» για ΠΡΑΞΕΙΣ ΔΗΜΟΣΙΟΥ ΧΑΡΑΚΤΗΡΑ</t>
  </si>
  <si>
    <t>Εργασία</t>
  </si>
  <si>
    <t xml:space="preserve">Ποσοστό συμμετοχής (%) στο κόστος </t>
  </si>
  <si>
    <t>Ποσοστό εκτέλεσης εργασιών (%) στο σύνολο (βάσει προμετρήσεων ή άλλης μεθόδου)*</t>
  </si>
  <si>
    <t xml:space="preserve">Ποσοστό συμμετοχής (%) εργασίας στην τιμή βάσης </t>
  </si>
  <si>
    <t>1.</t>
  </si>
  <si>
    <t>Εκσκαφές – χωματουργικά</t>
  </si>
  <si>
    <t>2.1</t>
  </si>
  <si>
    <t>Σκελετός οπλισμένου σκυροδέματος</t>
  </si>
  <si>
    <t>2.2</t>
  </si>
  <si>
    <t>Σκελετός Μεταλλικός</t>
  </si>
  <si>
    <t>3.</t>
  </si>
  <si>
    <t>Τοιχοποιίες</t>
  </si>
  <si>
    <t>4.</t>
  </si>
  <si>
    <t>Επιχρίσματα</t>
  </si>
  <si>
    <t>5.</t>
  </si>
  <si>
    <t>Δάπεδα</t>
  </si>
  <si>
    <t>6.</t>
  </si>
  <si>
    <t>Μαρμαρικές εργασίες</t>
  </si>
  <si>
    <t>7.</t>
  </si>
  <si>
    <t>Επενδύσεις Τοίχων</t>
  </si>
  <si>
    <t>8.</t>
  </si>
  <si>
    <t>Χρωματισμοί</t>
  </si>
  <si>
    <t>9.</t>
  </si>
  <si>
    <t>Είδη Υγιεινής</t>
  </si>
  <si>
    <t>10.</t>
  </si>
  <si>
    <t>Ξυλουργικές Εργασίες 
(πόρτες - ντουλάπες κ.λπ.)</t>
  </si>
  <si>
    <t>11.</t>
  </si>
  <si>
    <t>Εξωτερικά Κουφώματα</t>
  </si>
  <si>
    <t>12.</t>
  </si>
  <si>
    <t>Υαλοπίνακες</t>
  </si>
  <si>
    <t>13.</t>
  </si>
  <si>
    <t>Μονώσεις - Στεγανώσεις</t>
  </si>
  <si>
    <t>14.</t>
  </si>
  <si>
    <t>Σιδηρουργικές εργασίες</t>
  </si>
  <si>
    <t>15.</t>
  </si>
  <si>
    <t>Υδραυλικές Εργασίες</t>
  </si>
  <si>
    <t>16.</t>
  </si>
  <si>
    <t>Ηλεκτρολογικές Εργασίες</t>
  </si>
  <si>
    <t>17.</t>
  </si>
  <si>
    <t>Λοιπές εργασίες (τζάκι, πόμολα κ.λπ. )</t>
  </si>
  <si>
    <t xml:space="preserve">ΣΥΝΟΛΟ </t>
  </si>
  <si>
    <t>Ποσοστό εκτέλεσης εργασιών (%) στο σύνολο (βάσει προμετρήσεων ή άλλης μεθόδου)*
Τα ποσοστά της στήλης πρέπει να μην υπερβαίνουν τα αντίστοιχα ποσοστά της στήλης" Ποσοστά συμμετοχής (% ) στο κόστος"</t>
  </si>
  <si>
    <t>*</t>
  </si>
  <si>
    <t>ΠΙΝΑΚΑΣ 3: ΑΝΑΛΥΣΗ ΠΡΟΫΠΟΛΟΓΙΣΜΟΥ ΠΕΡΙΒΑΛΛΟΝΤΟΣ ΧΩΡΟΥ ΠΡΑΞΗΣ</t>
  </si>
  <si>
    <t>ΕΙΔΟΣ ΕΡΓΑΣΙΑΣ και ΤΕΧΝΙΚΑ ΧΑΡΑΚΤΗΡΙΣΤΙΚΑ
(περιγραφή σε κάθε είδος εργασίας)</t>
  </si>
  <si>
    <t xml:space="preserve">Χωματουργικά </t>
  </si>
  <si>
    <t>κ.μ.</t>
  </si>
  <si>
    <t>Εργα πρασίνου</t>
  </si>
  <si>
    <t>κατ΄αποκοπή</t>
  </si>
  <si>
    <t>Εξωτερικός φωτισμός</t>
  </si>
  <si>
    <t>Εσωτερική του οικοπέδου απορροή υδάτων</t>
  </si>
  <si>
    <t>Παιδική χαρά</t>
  </si>
  <si>
    <t>Γήπεδο</t>
  </si>
  <si>
    <t>Περίφραξη οικοπέδου</t>
  </si>
  <si>
    <t>τρέχον μέτρο</t>
  </si>
  <si>
    <t xml:space="preserve">Σκυροδέματα </t>
  </si>
  <si>
    <t>Άλλο…...................</t>
  </si>
  <si>
    <t>ΣΥΝΟΛΙΚΟΣ ΠΡΟΫΠ/ΣΜΟΣ Π.Χ. (χωρίς ΦΠΑ)</t>
  </si>
  <si>
    <t>ΤΕΤΡΑΓΩΝΙΚΑ ΜΕΤΡΑ ΠΕΡΙΒ. ΧΩΡΟΥ</t>
  </si>
  <si>
    <t>ΤΙΜΗ ΜΟΝΑΔΑΣ / Τ.Μ. (χωρίς ΦΠΑ)</t>
  </si>
  <si>
    <t>ΗΜΕΡΟΜΗΝΙΑ: ….......................</t>
  </si>
  <si>
    <t>ΟΝΟΜΑΤΕΠΩΝΥΜΟ/ΥΠΟΓΡΑΦΗ</t>
  </si>
  <si>
    <t>ΕΙΔΟΣ ΔΑΠΑΝΗΣ*</t>
  </si>
  <si>
    <t>ΑΙΤΟΥΜΕΝΟΣ ΠΡΟΫΠ/ΣΜΟΣ</t>
  </si>
  <si>
    <t>L41.08</t>
  </si>
  <si>
    <t>ΟΡΓΑΝΩΣΗ ΠΟΛΙΤΙΣΤΙΚΩΝ ΔΡΩΜΕΝΩΝ</t>
  </si>
  <si>
    <t xml:space="preserve">Μίσθωση χώρου </t>
  </si>
  <si>
    <t>Μίσθωση εξοπλισμού &amp; οπτικοακουστικών μέσων</t>
  </si>
  <si>
    <t xml:space="preserve">Παραγωγή υλικού καταγραφής της εκδήλωσης </t>
  </si>
  <si>
    <t>Άλλο ….................</t>
  </si>
  <si>
    <t>Α/Α</t>
  </si>
  <si>
    <t>ΚΩΔ. ΟΠΣΚΑΠ</t>
  </si>
  <si>
    <t>ΚΑΤΗΓΟΡΙΑ ΔΑΠΑΝΗΣ 
(συμπληρώνεται κατά περίπτωση)</t>
  </si>
  <si>
    <t>Επιλέξιμη Δημόσια Δαπάνη (€)</t>
  </si>
  <si>
    <t>Α' ΕΞΑΜ.</t>
  </si>
  <si>
    <t>Β' ΕΞΑΜ.</t>
  </si>
  <si>
    <t>Γ' ΕΞΑΜ.</t>
  </si>
  <si>
    <t>Δ' ΕΞΑΜ.</t>
  </si>
  <si>
    <t>Ε’ ΕΞΑΜ.</t>
  </si>
  <si>
    <t>ΣΤ’ ΕΞΑΜ.</t>
  </si>
  <si>
    <t>ΣΥΝΟΛΙΚΗ ΚΟΣΤΟΣ ΠΡΟΤΑΣΗΣ ΚΑΙ ΚΑΤΑΝΟΜΗ ΑΝΑ ΕΞΑΜΗΝΟ</t>
  </si>
  <si>
    <t>(*****) </t>
  </si>
  <si>
    <t>(*) Αφορά μόνο την υπο-παρέμβαση 5.1. Π3-77-4.1-5.1</t>
  </si>
  <si>
    <t>(**) Ποσοστό της κατηγορίας/υπο-κατηγορίας δαπάνης σε σχέση με το συνολική ΔΔ</t>
  </si>
  <si>
    <t>(***) Στο χρονοδιάγραμμα συμπληρώνεται το ποσοστό της συγκεκριμένης κατηγορίας/υπο-κατηγορίας δαπάνης που υπολογίζεται να εκτελεστεί στο συγκεκριμένο εξάμηνο</t>
  </si>
  <si>
    <t>(****) Για έργα που δεν εκτελούνται με διαδικασίες δημοσίων συμβάσεων εφαρμόζεται ο οδηγός απλοποιημένου κόστους κτηριακών κατασκευών</t>
  </si>
  <si>
    <t>(*****) Συμπληρώνεται το ποσοστό υλοποίησης του έργου ανά εξάμηνο</t>
  </si>
  <si>
    <t>ΑΝΕΓΕΡΣΗ-ΕΠΙΣΚΕΥΕΣ - ΑΝΑΚΑΙΝΙΣΕΙΣ ΥΦΙΣΤΑΜΕΝΩΝ ΚΑΤΑΣΚΕΥΩΝ</t>
  </si>
  <si>
    <t>Ανέγερση-Επισκευές - ανακαινίσεις υφιστάμενων κατασκευών με σκελετό οπλισμένου σκυροδέματος</t>
  </si>
  <si>
    <t>Αιτιολογία επιλογής τιμής</t>
  </si>
  <si>
    <t>Εκσκαφές - χωματουργικά</t>
  </si>
  <si>
    <t>Επενδύσεις τοίχων</t>
  </si>
  <si>
    <t>Ξυλουργικές εργασίες</t>
  </si>
  <si>
    <t>Εξωτερικά κουφώματα</t>
  </si>
  <si>
    <t>Υδραυλικές εργασίες</t>
  </si>
  <si>
    <t>Ηλεκτρολογικές εργασίες</t>
  </si>
  <si>
    <t>Λοιπές εργασίες</t>
  </si>
  <si>
    <t>ΝΕΑ ΚΑΤΑΣΚΕΥΗ</t>
  </si>
  <si>
    <t xml:space="preserve">Υπόγεια – βοηθητικές χρήσεις </t>
  </si>
  <si>
    <t xml:space="preserve">Ημιυπαίθριοι χώροι </t>
  </si>
  <si>
    <t>Ενίσχυση φέροντος οργανισμού</t>
  </si>
  <si>
    <t xml:space="preserve">Επισκευή μονώσεων </t>
  </si>
  <si>
    <t>Τεχνολογία βιοκλιματικού κτιρίου</t>
  </si>
  <si>
    <t>ΕΠΙΣΚΕΥΕΣ - ΑΝΑΚΑΙΝΙΣΕΙΣ ΥΦΙΣΤΑΜΕΝΩΝ ΚΑΤΑΣΚΕΥΩΝ ΜΕ ΣΚΕΛΕΤΟ ΟΠΛΙΣΜΕΝΟΥ ΣΚΥΡΟΔΕΜΑΤΟΣ</t>
  </si>
  <si>
    <t>ΣΚΕΛΕΤΟΣ ΟΠΛΙΣΜΕΝΟΥ ΣΚΥΡΟΔΕΜΑΤΟΣ</t>
  </si>
  <si>
    <t>ΠΟΣΟΣΤΟ ΣΥΜΜΕΤΟΧΗΣ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</si>
  <si>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</si>
  <si>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</si>
  <si>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</si>
  <si>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</si>
  <si>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</si>
  <si>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</si>
  <si>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</si>
  <si>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</si>
  <si>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</si>
  <si>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</si>
  <si>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</si>
  <si>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</si>
  <si>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</si>
  <si>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</si>
  <si>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</si>
  <si>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</si>
  <si>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</si>
  <si>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</si>
  <si>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</si>
  <si>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 xml:space="preserve">Τιμές απλοποιημένου κόστους και σύμφωνα με το διάγραμμα κάλυψης που υποβάλλεται με την αίτηση στήριξης. </t>
  </si>
  <si>
    <t xml:space="preserve">Τιμές απλοποιημένου κόστους  και σύμφωνα με το διάγραμμα κάλυψης που υποβάλλεται με την αίτηση στήριξης. </t>
  </si>
  <si>
    <t>ΣΥΝΟΛΟ ΔΑΠΑΝΩΝ</t>
  </si>
  <si>
    <t>ΣΥΝΟΛΟ ΔΑΠΑΝΩΝ  Yπο-παρεμβασης Π3-77-4.1-5.1</t>
  </si>
  <si>
    <t>ΠΙΝΑΚΑΣ 1: ΕΠΙΣΚΕΥΕΣ - ΑΝΑΚΑΙΝΙΣΕΙΣ ΥΦΙΣΤΑΜΕΝΩΝ ΚΑΤΑΣΚΕΥΩΝ</t>
  </si>
  <si>
    <r>
      <t xml:space="preserve">Τιμές απλοποιημένου κόστους και σύμφωνα με το διάγραμμα κάλυψης που υποβάλλεται με την αίτηση στήριξης. 
</t>
    </r>
    <r>
      <rPr>
        <b/>
        <sz val="11"/>
        <color theme="1"/>
        <rFont val="Verdana"/>
        <family val="2"/>
        <charset val="161"/>
      </rPr>
      <t>Να σημειώνεται το είδος κτιρίου που επιλέγεται (σκελετός από οπλισμένο σκυρόδεμα ή μεταλλικός σκελετός).</t>
    </r>
    <r>
      <rPr>
        <sz val="11"/>
        <color theme="1"/>
        <rFont val="Verdana"/>
        <family val="2"/>
        <charset val="161"/>
      </rPr>
      <t xml:space="preserve"> (Από Πίνακα Π1)</t>
    </r>
  </si>
  <si>
    <t>ΠΙΝΑΚΑΣ 2. ΚΤΙΡΙΑΚΕΣ ΥΠΟΔΟΜΕΣ</t>
  </si>
  <si>
    <t xml:space="preserve">ΠΙΝΑΚΑΣ 4: ΑΙΤΟΥΜΕΝΟΣ ΠΡΟΫΠΟΛΟΓΙΣΜΟΣ ΠΡΑΞΗΣ </t>
  </si>
  <si>
    <t>ΠΙΝΑΚΑΣ 5: ΑΙΤΟΥΜΕΝΟΣ ΠΡΟΫΠΟΛΟΓΙΣΜΟΣ (Δ.Δ.) ΠΡΑΞΗΣ  
(συμπληρώνεται μόνο για πράξεις της υπο-παρεμβασης Π3-77-4.1-5.1 "Ενίσχυση πολιτιστικών ή αθλητικών εκδηλώσεων"</t>
  </si>
  <si>
    <t xml:space="preserve">  1. Δαπάνη υποβολής φακέλου και τεχνική στήριξη για την υλοποίηση του έργου (παρακολούθηση της διοίκησης του επενδυτικού σχεδίου) και έως το ποσό των 4.000€.</t>
  </si>
  <si>
    <t xml:space="preserve">  2. Μελέτη για την έκδοση της οικοδομικής άδειας και λοιπές μελέτες για την εκτέλεση του έργου, καθώς και δαπάνες προβολής και προώθησης σε ποσοστό έως το 12% του προτεινόμενου προϋπολογισμού της πράξης. Για ειδικές κατηγορίες πράξεων και κατόπιν σχετικής τεκμηρίωσης το ανωτέρω ποσοστό μπορεί να διαφοροποιηθεί, μετά και από τη σύμφωνη γνώμη της ΕΥΕ ΠΑΑ.</t>
  </si>
  <si>
    <t>Ο Δικαιούχος</t>
  </si>
  <si>
    <t>(ΟΝΟΜΑΤΕΠΩΝΥΜΟ/ΥΠΟΓΡΑΦΗ)</t>
  </si>
  <si>
    <t>Ο ΔΙΚΑΙΟΥΧΟΣ</t>
  </si>
  <si>
    <t>Ποσοστό συμμετοχής (%) εργασίας στην τιμή βάσης</t>
  </si>
  <si>
    <t xml:space="preserve">Συμπληρώνεται μόνο η συγκεκριμένη στήλη του πίνακα. Οι τιμές στην εν λόγω στήλη του παραπάνω πίνακα αποτελούν παράδειγμα και αφορούν στο ποσοστό εκτέλεσης της κάθε εργασίας. Το ποσοστό προκύπτει βάσει προμετρήσεων εργασιών ή άλλης μεθόδου. Στην περίπτωση που το ποσοστό εργασίας είναι 0% ή 100% δεν  απαιτείται τεκμηρίωση. </t>
  </si>
  <si>
    <t>ΟΤΔ:  Αναπτυξιακή Λασιθίου Α.Α.Ε. Ο.Τ.Α.</t>
  </si>
  <si>
    <t>Κόστος €/τ.μ.
τιμή βάσης (έτους 2026)</t>
  </si>
  <si>
    <t>Κόστος €/τ.μ.
τιμή βάσης (έτους 2026=1,472)</t>
  </si>
  <si>
    <t>Το σύνολο της κατηγορίας δαπάνης δεν θα πρέπει να υπερβαινει το 30% πλέον Φ.Π.Α. του προϋπολγισμού της πράξης, με εξαίρεση πράξεις κοινωνικού και περιβαλλοντικού χαρακτήρα)</t>
  </si>
  <si>
    <t xml:space="preserve">Για τα έργα που εκτελούνται με διαδικασίες δημοσίων συμβάσεων ο πίνακας αντικαθίσταται από τον Προϋπολογισμό και το χρονοδιάγραμμα της μελέτης του έργου. </t>
  </si>
  <si>
    <t>ΟΤΔ: Αναπτυξιακή Λασιθίου Α.Α.Ε. ΟΤΑ</t>
  </si>
  <si>
    <t>ΤΟΠΙΚΟ ΠΡΟΓΡΑΜΜΑ ΤΑΠΤοΚ / LEADER Ν. ΛΑΣΙΘΙΟΥ 2023-2027</t>
  </si>
  <si>
    <t>ΤΟΠΙΚΟ ΠΡΟΓΡΑΜΜΑ ΤΑΠΤοΚ / LEADER Ν. ΛΑΣΙΘΙΟΥ 2023 -2027</t>
  </si>
  <si>
    <t>ΤΟΠΙΚΟ ΠΡΟΓΡΑΜΜΑ ΤΑΠΤοΚ/LEADER Ν. ΛΑΣΙΘΙΟΥ 2023 -2027</t>
  </si>
  <si>
    <r>
      <t xml:space="preserve">Ιδιωτική Συμμετοχή
</t>
    </r>
    <r>
      <rPr>
        <b/>
        <vertAlign val="superscript"/>
        <sz val="11"/>
        <color theme="1"/>
        <rFont val="Verdana"/>
        <family val="2"/>
        <charset val="161"/>
      </rPr>
      <t>(*)</t>
    </r>
  </si>
  <si>
    <r>
      <t>ΠΟΣΟΣΤΟ (%)</t>
    </r>
    <r>
      <rPr>
        <b/>
        <vertAlign val="superscript"/>
        <sz val="11"/>
        <color theme="1"/>
        <rFont val="Verdana"/>
        <family val="2"/>
        <charset val="161"/>
      </rPr>
      <t xml:space="preserve"> 
(**)</t>
    </r>
  </si>
  <si>
    <r>
      <t xml:space="preserve">ΚΑΤΑΝΟΜΗ ΠΡΟΫΠΟΛΟΓΙΣΜΟΥ ΑΝΑ ΕΞΑΜΗΝΟ </t>
    </r>
    <r>
      <rPr>
        <vertAlign val="superscript"/>
        <sz val="11"/>
        <color theme="1"/>
        <rFont val="Verdana"/>
        <family val="2"/>
        <charset val="161"/>
      </rPr>
      <t>(***)</t>
    </r>
  </si>
  <si>
    <r>
      <t xml:space="preserve">ΔΑΠΑΝΕΣ ΓΙΑ ΑΠΟΚΤΗΣΗ ΓΗΣ </t>
    </r>
    <r>
      <rPr>
        <sz val="11"/>
        <color rgb="FFFF0000"/>
        <rFont val="Verdana"/>
        <family val="2"/>
        <charset val="161"/>
      </rPr>
      <t>(max 10% του συνολικού αιτούμενου Π/Υ της πράξης)</t>
    </r>
  </si>
  <si>
    <r>
      <t xml:space="preserve">ΚΤΙΡΙΑΚΕΣ ΕΓΚΑΤΑΣΤΑΣΕΙΣ &amp; ΕΡΓΑ ΥΠΟΔΟΜΗΣ &amp; ΠΕΡΙΒΑΛΛΟΝΤΟΣ ΧΩΡΟΥ </t>
    </r>
    <r>
      <rPr>
        <vertAlign val="superscript"/>
        <sz val="11"/>
        <color theme="1"/>
        <rFont val="Verdana"/>
        <family val="2"/>
        <charset val="161"/>
      </rPr>
      <t>(****) </t>
    </r>
  </si>
  <si>
    <r>
      <t xml:space="preserve">ΜΕΛΕΤΕΣ ΓΙΑ ΕΚΔΟΣΗ ΟΙΚ. ΑΔΕΙΑΣ ΚΑΙ ΛΟΙΠΕΣ ΜΕΛΕΤΕΣ ΠΟΥ ΣΧΕΤΙΖΟΝΤΑΙ ΜΕ ΤΗΝ ΕΚΤΕΛΕΣΗ ΤΟΥ ΕΡΓΟΥ </t>
    </r>
    <r>
      <rPr>
        <sz val="11"/>
        <color rgb="FFFF0000"/>
        <rFont val="Verdana"/>
        <family val="2"/>
        <charset val="161"/>
      </rPr>
      <t>(max 12% του συνολικού αιτούμενου Π/Υ της πράξης)</t>
    </r>
  </si>
  <si>
    <r>
      <t xml:space="preserve">ΔΑΠΑΝΗ ΑΓΟΡΑΣ ΑΥΤΟΚΙΝΗΤΟΥ </t>
    </r>
    <r>
      <rPr>
        <sz val="11"/>
        <color rgb="FFFF0000"/>
        <rFont val="Verdana"/>
        <family val="2"/>
        <charset val="161"/>
      </rPr>
      <t>(max 30% του συνολικού αιτούμενου Π/Υ της πράξης, με εξαίρεση πράξεις κοινωνικού και περιβαλλοντικού χαρακτήρα)</t>
    </r>
  </si>
  <si>
    <r>
      <t xml:space="preserve">ΔΑΠΑΝΗ ΥΠΟΒΟΛΗΣ ΦΑΚΕΛΟΥ ΚΑΙ ΤΕΧΝΙΚΗ ΣΤΗΡΙΞΗ ΓΙΑ ΤΗΝ ΥΛΟΠΟΙΗΣΗ ΤΟΥ ΕΡΓΟΥ </t>
    </r>
    <r>
      <rPr>
        <sz val="11"/>
        <color rgb="FFFF0000"/>
        <rFont val="Verdana"/>
        <family val="2"/>
        <charset val="161"/>
      </rPr>
      <t>(max 4.000€)</t>
    </r>
  </si>
  <si>
    <t>ΠΙΝΑΚΑΣ 6  ΑΝΑΛΥΣΗΣ ΚΟΣΤΟΥΣ ΤΗΣ ΠΡΟΤΑΣΗΣ - ΧΡΟΝΟΔΙΑΓΡΑΜΜΑ</t>
  </si>
  <si>
    <t>ΤΙΜΕΣ ΜΟΝΑΔΟΣ ΑΠΛΟΠΟΙΗΜΕΝΟΥ ΚΟΣΤΟΥΣ ΚΤΙΡΙΑΚΩΝ ΚΑΤΑΣΚΕΥΩΝ 
(Βάσει "Οδηγού απλοποιημένου κόστους κτιριακών κατασκευών", συνημμένο Γ.2 της πρόσκλησης)</t>
  </si>
  <si>
    <t>ΣΤΡΑΤΗΓΙΚΟ ΣΧΕΔΙΟ ΚΟΙΝΗΣ ΑΓΡΟΤΙΚΗΣ ΠΟΛΙΤΙΚΗΣ (ΣΣ ΚΑΠ) 2023-2027</t>
  </si>
  <si>
    <t>ΠΟΣΟ-ΤΗΤΑ</t>
  </si>
  <si>
    <t>Ανέγερση - Επισκευές - ανακαινίσεις υφιστάμενων κατασκευών με μεταλλικό σκελετό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</si>
</sst>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sz val="10"/>
      <name val="Arial Greek"/>
      <charset val="161"/>
    </font>
    <font>
      <sz val="10"/>
      <name val="Calibri"/>
      <family val="2"/>
      <charset val="161"/>
      <scheme val="minor"/>
    </font>
    <font>
      <sz val="10"/>
      <color theme="1"/>
      <name val="Verdana"/>
      <family val="2"/>
      <charset val="161"/>
    </font>
    <font>
      <b/>
      <sz val="12"/>
      <color rgb="FFFFFFFF"/>
      <name val="Calibri"/>
      <family val="2"/>
      <charset val="161"/>
    </font>
    <font>
      <b/>
      <sz val="11"/>
      <color rgb="FFFFFFFF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color theme="1"/>
      <name val="Verdana"/>
      <family val="2"/>
      <charset val="161"/>
    </font>
    <font>
      <b/>
      <sz val="12"/>
      <name val="Verdana"/>
      <family val="2"/>
      <charset val="161"/>
    </font>
    <font>
      <sz val="10"/>
      <name val="Verdana"/>
      <family val="2"/>
      <charset val="161"/>
    </font>
    <font>
      <b/>
      <sz val="14"/>
      <name val="Verdana"/>
      <family val="2"/>
      <charset val="161"/>
    </font>
    <font>
      <b/>
      <sz val="10"/>
      <name val="Verdana"/>
      <family val="2"/>
      <charset val="161"/>
    </font>
    <font>
      <b/>
      <sz val="11"/>
      <color theme="1"/>
      <name val="Verdana"/>
      <family val="2"/>
      <charset val="161"/>
    </font>
    <font>
      <b/>
      <sz val="12"/>
      <color rgb="FFFFFFFF"/>
      <name val="Verdana"/>
      <family val="2"/>
      <charset val="161"/>
    </font>
    <font>
      <b/>
      <sz val="10"/>
      <color theme="1"/>
      <name val="Verdana"/>
      <family val="2"/>
      <charset val="161"/>
    </font>
    <font>
      <sz val="11"/>
      <color rgb="FF000000"/>
      <name val="Verdana"/>
      <family val="2"/>
      <charset val="161"/>
    </font>
    <font>
      <sz val="10"/>
      <color rgb="FF000000"/>
      <name val="Verdana"/>
      <family val="2"/>
      <charset val="161"/>
    </font>
    <font>
      <sz val="11"/>
      <color rgb="FFFF0000"/>
      <name val="Verdana"/>
      <family val="2"/>
      <charset val="161"/>
    </font>
    <font>
      <sz val="11"/>
      <name val="Verdana"/>
      <family val="2"/>
      <charset val="161"/>
    </font>
    <font>
      <b/>
      <sz val="10"/>
      <color rgb="FF000000"/>
      <name val="Verdana"/>
      <family val="2"/>
      <charset val="161"/>
    </font>
    <font>
      <b/>
      <u/>
      <sz val="10"/>
      <name val="Verdana"/>
      <family val="2"/>
      <charset val="161"/>
    </font>
    <font>
      <b/>
      <sz val="11"/>
      <color rgb="FF000000"/>
      <name val="Verdana"/>
      <family val="2"/>
      <charset val="161"/>
    </font>
    <font>
      <i/>
      <sz val="11"/>
      <color theme="1"/>
      <name val="Verdana"/>
      <family val="2"/>
      <charset val="161"/>
    </font>
    <font>
      <i/>
      <sz val="11"/>
      <name val="Verdana"/>
      <family val="2"/>
      <charset val="161"/>
    </font>
    <font>
      <b/>
      <sz val="12"/>
      <color theme="1"/>
      <name val="Verdana"/>
      <family val="2"/>
      <charset val="161"/>
    </font>
    <font>
      <sz val="12"/>
      <color theme="1"/>
      <name val="Verdana"/>
      <family val="2"/>
      <charset val="161"/>
    </font>
    <font>
      <sz val="8"/>
      <name val="Calibri"/>
      <family val="2"/>
      <charset val="161"/>
      <scheme val="minor"/>
    </font>
    <font>
      <sz val="12"/>
      <name val="Verdana"/>
      <family val="2"/>
      <charset val="161"/>
    </font>
    <font>
      <sz val="14"/>
      <name val="Verdana"/>
      <family val="2"/>
      <charset val="161"/>
    </font>
    <font>
      <b/>
      <sz val="18"/>
      <name val="Verdana"/>
      <family val="2"/>
      <charset val="161"/>
    </font>
    <font>
      <b/>
      <sz val="9"/>
      <color rgb="FFFFFFFF"/>
      <name val="Verdana"/>
      <family val="2"/>
      <charset val="161"/>
    </font>
    <font>
      <b/>
      <vertAlign val="superscript"/>
      <sz val="11"/>
      <color theme="1"/>
      <name val="Verdana"/>
      <family val="2"/>
      <charset val="161"/>
    </font>
    <font>
      <vertAlign val="superscript"/>
      <sz val="11"/>
      <color theme="1"/>
      <name val="Verdana"/>
      <family val="2"/>
      <charset val="161"/>
    </font>
    <font>
      <i/>
      <sz val="9"/>
      <color theme="1"/>
      <name val="Verdana"/>
      <family val="2"/>
      <charset val="161"/>
    </font>
    <font>
      <b/>
      <i/>
      <sz val="9"/>
      <color theme="1"/>
      <name val="Verdana"/>
      <family val="2"/>
      <charset val="161"/>
    </font>
    <font>
      <sz val="14"/>
      <color theme="1"/>
      <name val="Verdana"/>
      <family val="2"/>
      <charset val="161"/>
    </font>
    <font>
      <b/>
      <sz val="16"/>
      <color theme="1"/>
      <name val="Verdana"/>
      <family val="2"/>
      <charset val="161"/>
    </font>
    <font>
      <sz val="16"/>
      <color theme="1"/>
      <name val="Verdana"/>
      <family val="2"/>
      <charset val="161"/>
    </font>
    <font>
      <b/>
      <sz val="11"/>
      <name val="Verdana"/>
      <family val="2"/>
      <charset val="161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FFFFFF"/>
      </patternFill>
    </fill>
    <fill>
      <patternFill patternType="solid">
        <fgColor rgb="FFF2F2F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/>
    <xf numFmtId="0" fontId="3" fillId="0" borderId="0"/>
    <xf numFmtId="0" fontId="6" fillId="13" borderId="7">
      <alignment horizontal="center" vertical="center" wrapText="1"/>
    </xf>
    <xf numFmtId="0" fontId="7" fillId="14" borderId="7">
      <alignment horizontal="left" vertical="center" wrapText="1"/>
    </xf>
    <xf numFmtId="0" fontId="8" fillId="15" borderId="7">
      <alignment horizontal="left" vertical="center"/>
    </xf>
  </cellStyleXfs>
  <cellXfs count="315">
    <xf numFmtId="0" fontId="0" fillId="0" borderId="0" xfId="0"/>
    <xf numFmtId="0" fontId="0" fillId="0" borderId="0" xfId="0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16" borderId="7" xfId="0" applyFont="1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vertical="center" wrapText="1"/>
    </xf>
    <xf numFmtId="0" fontId="13" fillId="10" borderId="0" xfId="2" applyFont="1" applyFill="1" applyAlignment="1">
      <alignment horizontal="left" vertical="center" wrapText="1"/>
    </xf>
    <xf numFmtId="0" fontId="13" fillId="10" borderId="0" xfId="2" applyFont="1" applyFill="1" applyAlignment="1">
      <alignment horizontal="center" vertical="center" wrapText="1"/>
    </xf>
    <xf numFmtId="4" fontId="13" fillId="10" borderId="0" xfId="2" applyNumberFormat="1" applyFont="1" applyFill="1" applyAlignment="1">
      <alignment horizontal="left" vertical="center" wrapText="1"/>
    </xf>
    <xf numFmtId="0" fontId="11" fillId="10" borderId="0" xfId="2" applyFont="1" applyFill="1" applyAlignment="1">
      <alignment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vertical="center" wrapText="1"/>
    </xf>
    <xf numFmtId="0" fontId="16" fillId="5" borderId="7" xfId="0" applyFont="1" applyFill="1" applyBorder="1" applyAlignment="1">
      <alignment horizontal="center" vertical="center" wrapText="1"/>
    </xf>
    <xf numFmtId="4" fontId="14" fillId="5" borderId="7" xfId="0" applyNumberFormat="1" applyFont="1" applyFill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17" fillId="16" borderId="7" xfId="0" applyFont="1" applyFill="1" applyBorder="1" applyAlignment="1">
      <alignment horizontal="center" vertical="center" wrapText="1"/>
    </xf>
    <xf numFmtId="4" fontId="18" fillId="16" borderId="7" xfId="0" applyNumberFormat="1" applyFont="1" applyFill="1" applyBorder="1" applyAlignment="1">
      <alignment horizontal="center" vertical="center" wrapText="1"/>
    </xf>
    <xf numFmtId="4" fontId="17" fillId="16" borderId="7" xfId="0" applyNumberFormat="1" applyFont="1" applyFill="1" applyBorder="1" applyAlignment="1">
      <alignment horizontal="center" vertical="center" wrapText="1"/>
    </xf>
    <xf numFmtId="4" fontId="9" fillId="16" borderId="7" xfId="0" applyNumberFormat="1" applyFont="1" applyFill="1" applyBorder="1" applyAlignment="1">
      <alignment vertical="center" wrapText="1"/>
    </xf>
    <xf numFmtId="4" fontId="9" fillId="16" borderId="7" xfId="0" applyNumberFormat="1" applyFont="1" applyFill="1" applyBorder="1" applyAlignment="1">
      <alignment vertical="center"/>
    </xf>
    <xf numFmtId="0" fontId="9" fillId="16" borderId="7" xfId="0" applyFont="1" applyFill="1" applyBorder="1" applyAlignment="1">
      <alignment vertical="center"/>
    </xf>
    <xf numFmtId="0" fontId="9" fillId="16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/>
    </xf>
    <xf numFmtId="0" fontId="9" fillId="16" borderId="7" xfId="0" applyFont="1" applyFill="1" applyBorder="1" applyAlignment="1">
      <alignment horizontal="center" vertical="center" wrapText="1"/>
    </xf>
    <xf numFmtId="4" fontId="9" fillId="16" borderId="7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9" fillId="0" borderId="7" xfId="1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vertical="center" wrapText="1"/>
    </xf>
    <xf numFmtId="4" fontId="9" fillId="16" borderId="7" xfId="1" applyNumberFormat="1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4" fillId="16" borderId="7" xfId="0" applyFont="1" applyFill="1" applyBorder="1" applyAlignment="1">
      <alignment vertical="center" wrapText="1"/>
    </xf>
    <xf numFmtId="0" fontId="16" fillId="16" borderId="7" xfId="0" applyFont="1" applyFill="1" applyBorder="1" applyAlignment="1">
      <alignment horizontal="center" vertical="center" wrapText="1"/>
    </xf>
    <xf numFmtId="4" fontId="14" fillId="16" borderId="7" xfId="0" applyNumberFormat="1" applyFont="1" applyFill="1" applyBorder="1" applyAlignment="1">
      <alignment vertical="center" wrapText="1"/>
    </xf>
    <xf numFmtId="0" fontId="9" fillId="0" borderId="7" xfId="0" applyFont="1" applyBorder="1" applyAlignment="1">
      <alignment horizontal="center" wrapText="1"/>
    </xf>
    <xf numFmtId="0" fontId="9" fillId="16" borderId="7" xfId="0" applyFont="1" applyFill="1" applyBorder="1" applyAlignment="1">
      <alignment horizontal="center" wrapText="1"/>
    </xf>
    <xf numFmtId="4" fontId="5" fillId="16" borderId="7" xfId="0" applyNumberFormat="1" applyFont="1" applyFill="1" applyBorder="1" applyAlignment="1">
      <alignment horizontal="center" vertical="center" wrapText="1"/>
    </xf>
    <xf numFmtId="0" fontId="20" fillId="16" borderId="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14" fillId="4" borderId="7" xfId="0" applyFont="1" applyFill="1" applyBorder="1" applyAlignment="1">
      <alignment horizontal="right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4" fontId="14" fillId="4" borderId="7" xfId="0" applyNumberFormat="1" applyFont="1" applyFill="1" applyBorder="1" applyAlignment="1">
      <alignment horizontal="right" vertical="center" wrapText="1"/>
    </xf>
    <xf numFmtId="0" fontId="9" fillId="16" borderId="7" xfId="0" applyFont="1" applyFill="1" applyBorder="1"/>
    <xf numFmtId="0" fontId="9" fillId="0" borderId="7" xfId="0" applyFont="1" applyBorder="1"/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9" fillId="0" borderId="0" xfId="0" applyFont="1"/>
    <xf numFmtId="0" fontId="13" fillId="16" borderId="7" xfId="0" applyFont="1" applyFill="1" applyBorder="1" applyAlignment="1">
      <alignment horizontal="center" vertical="center" wrapText="1"/>
    </xf>
    <xf numFmtId="0" fontId="21" fillId="16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" fontId="5" fillId="17" borderId="7" xfId="0" applyNumberFormat="1" applyFont="1" applyFill="1" applyBorder="1" applyAlignment="1">
      <alignment horizontal="center" vertical="center" wrapText="1"/>
    </xf>
    <xf numFmtId="4" fontId="9" fillId="17" borderId="7" xfId="0" applyNumberFormat="1" applyFont="1" applyFill="1" applyBorder="1" applyAlignment="1">
      <alignment horizontal="center" vertical="center"/>
    </xf>
    <xf numFmtId="0" fontId="5" fillId="16" borderId="7" xfId="0" applyFont="1" applyFill="1" applyBorder="1" applyAlignment="1">
      <alignment vertical="center" wrapText="1"/>
    </xf>
    <xf numFmtId="4" fontId="9" fillId="16" borderId="7" xfId="0" applyNumberFormat="1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4" fontId="5" fillId="18" borderId="7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/>
    </xf>
    <xf numFmtId="0" fontId="5" fillId="6" borderId="7" xfId="0" applyFont="1" applyFill="1" applyBorder="1" applyAlignment="1">
      <alignment horizontal="right" vertical="center" wrapText="1"/>
    </xf>
    <xf numFmtId="0" fontId="5" fillId="16" borderId="7" xfId="0" applyFont="1" applyFill="1" applyBorder="1" applyAlignment="1">
      <alignment horizontal="right" vertical="center" wrapText="1"/>
    </xf>
    <xf numFmtId="0" fontId="12" fillId="10" borderId="0" xfId="0" applyFont="1" applyFill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0" fontId="9" fillId="0" borderId="1" xfId="1" applyNumberFormat="1" applyFont="1" applyBorder="1" applyAlignment="1">
      <alignment horizontal="center" vertical="center"/>
    </xf>
    <xf numFmtId="10" fontId="11" fillId="0" borderId="1" xfId="1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right" vertical="center" wrapText="1"/>
    </xf>
    <xf numFmtId="10" fontId="14" fillId="4" borderId="1" xfId="1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0" fontId="14" fillId="9" borderId="1" xfId="1" applyNumberFormat="1" applyFont="1" applyFill="1" applyBorder="1" applyAlignment="1">
      <alignment horizontal="center" vertical="center" wrapText="1"/>
    </xf>
    <xf numFmtId="10" fontId="14" fillId="4" borderId="4" xfId="1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10" fontId="14" fillId="8" borderId="4" xfId="1" applyNumberFormat="1" applyFont="1" applyFill="1" applyBorder="1" applyAlignment="1">
      <alignment horizontal="center" vertical="center" wrapText="1"/>
    </xf>
    <xf numFmtId="4" fontId="17" fillId="16" borderId="7" xfId="1" applyNumberFormat="1" applyFont="1" applyFill="1" applyBorder="1" applyAlignment="1">
      <alignment horizontal="center" vertical="center" wrapText="1"/>
    </xf>
    <xf numFmtId="4" fontId="17" fillId="0" borderId="7" xfId="0" applyNumberFormat="1" applyFont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4" fontId="17" fillId="5" borderId="7" xfId="0" applyNumberFormat="1" applyFont="1" applyFill="1" applyBorder="1" applyAlignment="1">
      <alignment horizontal="center" vertical="center" wrapText="1"/>
    </xf>
    <xf numFmtId="4" fontId="9" fillId="5" borderId="7" xfId="0" applyNumberFormat="1" applyFont="1" applyFill="1" applyBorder="1" applyAlignment="1">
      <alignment horizontal="center" vertical="center" wrapText="1"/>
    </xf>
    <xf numFmtId="4" fontId="9" fillId="5" borderId="7" xfId="1" applyNumberFormat="1" applyFont="1" applyFill="1" applyBorder="1" applyAlignment="1">
      <alignment horizontal="center" vertical="center" wrapText="1"/>
    </xf>
    <xf numFmtId="4" fontId="14" fillId="5" borderId="7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Border="1" applyAlignment="1">
      <alignment vertical="center"/>
    </xf>
    <xf numFmtId="4" fontId="14" fillId="16" borderId="7" xfId="1" applyNumberFormat="1" applyFont="1" applyFill="1" applyBorder="1" applyAlignment="1">
      <alignment horizontal="right" vertical="center" wrapText="1"/>
    </xf>
    <xf numFmtId="2" fontId="14" fillId="0" borderId="7" xfId="0" applyNumberFormat="1" applyFont="1" applyBorder="1" applyAlignment="1">
      <alignment vertical="center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4" fontId="9" fillId="0" borderId="7" xfId="0" applyNumberFormat="1" applyFont="1" applyBorder="1" applyAlignment="1" applyProtection="1">
      <alignment horizontal="center" vertical="center"/>
      <protection locked="0"/>
    </xf>
    <xf numFmtId="4" fontId="9" fillId="16" borderId="7" xfId="0" applyNumberFormat="1" applyFont="1" applyFill="1" applyBorder="1" applyAlignment="1" applyProtection="1">
      <alignment horizontal="center" vertical="center"/>
      <protection locked="0"/>
    </xf>
    <xf numFmtId="10" fontId="9" fillId="9" borderId="7" xfId="1" applyNumberFormat="1" applyFont="1" applyFill="1" applyBorder="1" applyAlignment="1" applyProtection="1">
      <alignment horizontal="center" vertical="center"/>
      <protection locked="0"/>
    </xf>
    <xf numFmtId="10" fontId="9" fillId="16" borderId="7" xfId="1" applyNumberFormat="1" applyFont="1" applyFill="1" applyBorder="1" applyAlignment="1" applyProtection="1">
      <alignment horizontal="center" vertical="center"/>
      <protection locked="0"/>
    </xf>
    <xf numFmtId="10" fontId="9" fillId="8" borderId="7" xfId="1" applyNumberFormat="1" applyFont="1" applyFill="1" applyBorder="1" applyAlignment="1" applyProtection="1">
      <alignment horizontal="center" vertical="center"/>
      <protection locked="0"/>
    </xf>
    <xf numFmtId="10" fontId="9" fillId="6" borderId="1" xfId="1" applyNumberFormat="1" applyFont="1" applyFill="1" applyBorder="1" applyAlignment="1" applyProtection="1">
      <alignment horizontal="center" vertical="center"/>
      <protection locked="0"/>
    </xf>
    <xf numFmtId="0" fontId="9" fillId="16" borderId="7" xfId="0" applyFont="1" applyFill="1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4" fontId="9" fillId="16" borderId="7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7" xfId="0" applyNumberFormat="1" applyFont="1" applyBorder="1" applyAlignment="1" applyProtection="1">
      <alignment horizontal="center" vertical="center" wrapText="1"/>
      <protection locked="0"/>
    </xf>
    <xf numFmtId="4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7" xfId="0" applyNumberFormat="1" applyFont="1" applyBorder="1" applyAlignment="1" applyProtection="1">
      <alignment horizontal="center" vertical="center" wrapText="1"/>
      <protection locked="0"/>
    </xf>
    <xf numFmtId="4" fontId="17" fillId="16" borderId="7" xfId="0" applyNumberFormat="1" applyFont="1" applyFill="1" applyBorder="1" applyAlignment="1" applyProtection="1">
      <alignment horizontal="center" vertical="center" wrapText="1"/>
      <protection locked="0"/>
    </xf>
    <xf numFmtId="4" fontId="19" fillId="16" borderId="7" xfId="1" applyNumberFormat="1" applyFont="1" applyFill="1" applyBorder="1" applyAlignment="1" applyProtection="1">
      <alignment horizontal="center" vertical="center" wrapText="1"/>
      <protection locked="0"/>
    </xf>
    <xf numFmtId="4" fontId="19" fillId="0" borderId="7" xfId="0" applyNumberFormat="1" applyFont="1" applyBorder="1" applyAlignment="1" applyProtection="1">
      <alignment horizontal="center" vertical="center"/>
      <protection locked="0"/>
    </xf>
    <xf numFmtId="4" fontId="19" fillId="0" borderId="7" xfId="1" applyNumberFormat="1" applyFont="1" applyBorder="1" applyAlignment="1" applyProtection="1">
      <alignment horizontal="center" vertical="center" wrapText="1"/>
      <protection locked="0"/>
    </xf>
    <xf numFmtId="4" fontId="9" fillId="0" borderId="7" xfId="1" applyNumberFormat="1" applyFont="1" applyBorder="1" applyAlignment="1" applyProtection="1">
      <alignment horizontal="center" vertical="center" wrapText="1"/>
      <protection locked="0"/>
    </xf>
    <xf numFmtId="4" fontId="9" fillId="16" borderId="7" xfId="1" applyNumberFormat="1" applyFont="1" applyFill="1" applyBorder="1" applyAlignment="1" applyProtection="1">
      <alignment horizontal="center" vertical="center" wrapText="1"/>
      <protection locked="0"/>
    </xf>
    <xf numFmtId="0" fontId="5" fillId="16" borderId="7" xfId="0" applyFont="1" applyFill="1" applyBorder="1" applyAlignment="1" applyProtection="1">
      <alignment horizontal="center" vertical="center" wrapText="1"/>
      <protection locked="0"/>
    </xf>
    <xf numFmtId="0" fontId="9" fillId="16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4" fontId="5" fillId="0" borderId="7" xfId="0" applyNumberFormat="1" applyFont="1" applyBorder="1" applyAlignment="1" applyProtection="1">
      <alignment horizontal="center" vertical="center" wrapText="1"/>
      <protection locked="0"/>
    </xf>
    <xf numFmtId="4" fontId="5" fillId="16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16" borderId="7" xfId="0" applyFont="1" applyFill="1" applyBorder="1" applyAlignment="1" applyProtection="1">
      <alignment horizontal="left" vertical="center" wrapText="1"/>
      <protection locked="0"/>
    </xf>
    <xf numFmtId="4" fontId="9" fillId="16" borderId="7" xfId="0" applyNumberFormat="1" applyFont="1" applyFill="1" applyBorder="1" applyAlignment="1" applyProtection="1">
      <alignment vertical="center" wrapText="1"/>
      <protection locked="0"/>
    </xf>
    <xf numFmtId="4" fontId="9" fillId="0" borderId="7" xfId="0" applyNumberFormat="1" applyFont="1" applyBorder="1" applyAlignment="1" applyProtection="1">
      <alignment vertical="center" wrapText="1"/>
      <protection locked="0"/>
    </xf>
    <xf numFmtId="0" fontId="9" fillId="16" borderId="7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locked="0"/>
    </xf>
    <xf numFmtId="4" fontId="9" fillId="0" borderId="15" xfId="0" applyNumberFormat="1" applyFont="1" applyBorder="1" applyAlignment="1">
      <alignment horizontal="center" vertical="center"/>
    </xf>
    <xf numFmtId="4" fontId="9" fillId="16" borderId="15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14" fillId="22" borderId="7" xfId="0" applyFont="1" applyFill="1" applyBorder="1" applyAlignment="1">
      <alignment horizontal="center" vertical="center" wrapText="1"/>
    </xf>
    <xf numFmtId="0" fontId="14" fillId="22" borderId="7" xfId="0" applyFont="1" applyFill="1" applyBorder="1" applyAlignment="1">
      <alignment vertical="center" wrapText="1"/>
    </xf>
    <xf numFmtId="0" fontId="16" fillId="22" borderId="7" xfId="0" applyFont="1" applyFill="1" applyBorder="1" applyAlignment="1">
      <alignment horizontal="center" vertical="center" wrapText="1"/>
    </xf>
    <xf numFmtId="4" fontId="14" fillId="22" borderId="7" xfId="0" applyNumberFormat="1" applyFont="1" applyFill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9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16" borderId="16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vertical="center" wrapText="1"/>
    </xf>
    <xf numFmtId="0" fontId="2" fillId="0" borderId="0" xfId="0" applyFont="1"/>
    <xf numFmtId="0" fontId="9" fillId="0" borderId="7" xfId="0" applyFont="1" applyBorder="1" applyAlignment="1">
      <alignment horizontal="left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16" borderId="7" xfId="0" applyFont="1" applyFill="1" applyBorder="1" applyAlignment="1">
      <alignment horizontal="center" vertical="center" wrapText="1"/>
    </xf>
    <xf numFmtId="0" fontId="15" fillId="13" borderId="7" xfId="3" applyFont="1">
      <alignment horizontal="center" vertical="center" wrapText="1"/>
    </xf>
    <xf numFmtId="0" fontId="14" fillId="16" borderId="7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2" applyFont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1" fillId="0" borderId="0" xfId="2" applyFont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4" fontId="14" fillId="8" borderId="7" xfId="0" applyNumberFormat="1" applyFont="1" applyFill="1" applyBorder="1" applyAlignment="1">
      <alignment vertical="center" wrapText="1"/>
    </xf>
    <xf numFmtId="4" fontId="9" fillId="16" borderId="7" xfId="0" applyNumberFormat="1" applyFont="1" applyFill="1" applyBorder="1" applyAlignment="1">
      <alignment horizontal="right" vertical="center" wrapText="1"/>
    </xf>
    <xf numFmtId="0" fontId="9" fillId="0" borderId="7" xfId="0" applyFont="1" applyBorder="1" applyProtection="1">
      <protection locked="0"/>
    </xf>
    <xf numFmtId="4" fontId="9" fillId="0" borderId="7" xfId="0" applyNumberFormat="1" applyFont="1" applyBorder="1" applyAlignment="1">
      <alignment horizontal="right" vertical="center" wrapText="1"/>
    </xf>
    <xf numFmtId="0" fontId="9" fillId="16" borderId="7" xfId="0" applyFont="1" applyFill="1" applyBorder="1" applyAlignment="1">
      <alignment horizontal="right" vertical="center"/>
    </xf>
    <xf numFmtId="0" fontId="9" fillId="0" borderId="16" xfId="0" applyFont="1" applyBorder="1"/>
    <xf numFmtId="0" fontId="32" fillId="13" borderId="7" xfId="3" applyFont="1">
      <alignment horizontal="center" vertical="center" wrapText="1"/>
    </xf>
    <xf numFmtId="0" fontId="16" fillId="16" borderId="7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9" fontId="9" fillId="2" borderId="1" xfId="1" applyFont="1" applyFill="1" applyBorder="1" applyAlignment="1">
      <alignment horizontal="right" vertical="center" wrapText="1"/>
    </xf>
    <xf numFmtId="9" fontId="9" fillId="0" borderId="1" xfId="1" applyFont="1" applyFill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left" vertical="center" wrapText="1"/>
    </xf>
    <xf numFmtId="4" fontId="14" fillId="4" borderId="1" xfId="0" applyNumberFormat="1" applyFont="1" applyFill="1" applyBorder="1" applyAlignment="1">
      <alignment horizontal="right" vertical="center"/>
    </xf>
    <xf numFmtId="9" fontId="14" fillId="4" borderId="1" xfId="1" applyFont="1" applyFill="1" applyBorder="1" applyAlignment="1">
      <alignment horizontal="right" vertical="center" wrapText="1"/>
    </xf>
    <xf numFmtId="9" fontId="14" fillId="4" borderId="1" xfId="1" applyFont="1" applyFill="1" applyBorder="1" applyAlignment="1">
      <alignment horizontal="center" vertical="center"/>
    </xf>
    <xf numFmtId="9" fontId="14" fillId="4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4" fillId="20" borderId="1" xfId="0" applyFont="1" applyFill="1" applyBorder="1" applyAlignment="1">
      <alignment horizontal="center" vertical="center" wrapText="1"/>
    </xf>
    <xf numFmtId="0" fontId="11" fillId="16" borderId="7" xfId="0" applyFont="1" applyFill="1" applyBorder="1" applyAlignment="1">
      <alignment horizontal="left" vertical="center" wrapText="1"/>
    </xf>
    <xf numFmtId="0" fontId="5" fillId="0" borderId="9" xfId="0" applyFont="1" applyBorder="1"/>
    <xf numFmtId="0" fontId="5" fillId="0" borderId="10" xfId="0" applyFont="1" applyBorder="1"/>
    <xf numFmtId="0" fontId="9" fillId="0" borderId="7" xfId="0" applyFont="1" applyBorder="1" applyAlignment="1">
      <alignment horizontal="left" vertical="center" wrapText="1"/>
    </xf>
    <xf numFmtId="0" fontId="9" fillId="0" borderId="9" xfId="0" applyFont="1" applyBorder="1"/>
    <xf numFmtId="0" fontId="9" fillId="0" borderId="10" xfId="0" applyFont="1" applyBorder="1"/>
    <xf numFmtId="0" fontId="5" fillId="16" borderId="7" xfId="0" applyFont="1" applyFill="1" applyBorder="1" applyAlignment="1">
      <alignment horizontal="left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9" fillId="16" borderId="7" xfId="0" applyFont="1" applyFill="1" applyBorder="1" applyAlignment="1">
      <alignment horizontal="left" vertical="center"/>
    </xf>
    <xf numFmtId="0" fontId="14" fillId="16" borderId="7" xfId="0" applyFont="1" applyFill="1" applyBorder="1" applyAlignment="1">
      <alignment horizontal="left" vertical="center"/>
    </xf>
    <xf numFmtId="0" fontId="9" fillId="0" borderId="8" xfId="0" applyFont="1" applyBorder="1"/>
    <xf numFmtId="0" fontId="9" fillId="0" borderId="13" xfId="0" applyFont="1" applyBorder="1"/>
    <xf numFmtId="0" fontId="9" fillId="0" borderId="14" xfId="0" applyFont="1" applyBorder="1"/>
    <xf numFmtId="0" fontId="5" fillId="0" borderId="7" xfId="0" applyFont="1" applyBorder="1" applyAlignment="1">
      <alignment horizontal="left" vertical="center" wrapText="1"/>
    </xf>
    <xf numFmtId="0" fontId="13" fillId="16" borderId="7" xfId="0" applyFont="1" applyFill="1" applyBorder="1" applyAlignment="1">
      <alignment horizontal="left" vertical="center" wrapText="1"/>
    </xf>
    <xf numFmtId="0" fontId="9" fillId="0" borderId="11" xfId="0" applyFont="1" applyBorder="1"/>
    <xf numFmtId="0" fontId="9" fillId="0" borderId="12" xfId="0" applyFont="1" applyBorder="1"/>
    <xf numFmtId="0" fontId="13" fillId="0" borderId="7" xfId="0" applyFont="1" applyBorder="1" applyAlignment="1">
      <alignment horizontal="left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16" borderId="7" xfId="0" applyFont="1" applyFill="1" applyBorder="1" applyAlignment="1">
      <alignment horizontal="center" vertical="center" wrapText="1"/>
    </xf>
    <xf numFmtId="0" fontId="15" fillId="13" borderId="7" xfId="3" applyFo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26" fillId="19" borderId="7" xfId="0" applyFont="1" applyFill="1" applyBorder="1" applyAlignment="1">
      <alignment horizontal="center" vertical="center" wrapText="1"/>
    </xf>
    <xf numFmtId="0" fontId="27" fillId="19" borderId="9" xfId="0" applyFont="1" applyFill="1" applyBorder="1"/>
    <xf numFmtId="0" fontId="27" fillId="19" borderId="10" xfId="0" applyFont="1" applyFill="1" applyBorder="1"/>
    <xf numFmtId="0" fontId="14" fillId="16" borderId="7" xfId="0" applyFont="1" applyFill="1" applyBorder="1" applyAlignment="1">
      <alignment horizontal="center" vertical="center"/>
    </xf>
    <xf numFmtId="0" fontId="11" fillId="16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2" applyFont="1" applyAlignment="1">
      <alignment vertical="center"/>
    </xf>
    <xf numFmtId="0" fontId="21" fillId="16" borderId="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3" xfId="0" applyFont="1" applyBorder="1"/>
    <xf numFmtId="0" fontId="9" fillId="0" borderId="6" xfId="0" applyFont="1" applyBorder="1"/>
    <xf numFmtId="0" fontId="10" fillId="0" borderId="0" xfId="0" applyFont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29" fillId="0" borderId="0" xfId="2" applyFont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3" fillId="12" borderId="1" xfId="2" applyFont="1" applyFill="1" applyBorder="1" applyAlignment="1">
      <alignment horizontal="left" vertical="center" wrapText="1"/>
    </xf>
    <xf numFmtId="0" fontId="9" fillId="0" borderId="1" xfId="0" applyFont="1" applyBorder="1"/>
    <xf numFmtId="0" fontId="11" fillId="10" borderId="1" xfId="2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22" fillId="10" borderId="0" xfId="0" applyFont="1" applyFill="1" applyBorder="1" applyAlignment="1">
      <alignment horizontal="center" vertical="center"/>
    </xf>
    <xf numFmtId="0" fontId="11" fillId="0" borderId="0" xfId="2" applyFont="1" applyBorder="1" applyAlignment="1">
      <alignment vertical="center" wrapText="1"/>
    </xf>
    <xf numFmtId="0" fontId="10" fillId="10" borderId="0" xfId="0" applyFont="1" applyFill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4" fillId="16" borderId="7" xfId="0" applyFont="1" applyFill="1" applyBorder="1" applyAlignment="1">
      <alignment vertical="center"/>
    </xf>
    <xf numFmtId="0" fontId="9" fillId="0" borderId="3" xfId="0" applyFont="1" applyBorder="1" applyAlignment="1" applyProtection="1">
      <alignment wrapText="1"/>
      <protection locked="0"/>
    </xf>
    <xf numFmtId="0" fontId="9" fillId="0" borderId="6" xfId="0" applyFont="1" applyBorder="1" applyAlignment="1" applyProtection="1">
      <alignment wrapText="1"/>
      <protection locked="0"/>
    </xf>
    <xf numFmtId="0" fontId="25" fillId="0" borderId="7" xfId="0" applyFont="1" applyBorder="1" applyAlignment="1">
      <alignment horizontal="left" vertical="center" wrapText="1"/>
    </xf>
    <xf numFmtId="0" fontId="20" fillId="0" borderId="9" xfId="0" applyFont="1" applyBorder="1"/>
    <xf numFmtId="0" fontId="20" fillId="0" borderId="10" xfId="0" applyFont="1" applyBorder="1"/>
    <xf numFmtId="0" fontId="14" fillId="0" borderId="7" xfId="0" applyFont="1" applyBorder="1" applyAlignment="1">
      <alignment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5" xfId="0" applyFont="1" applyBorder="1"/>
    <xf numFmtId="0" fontId="9" fillId="16" borderId="7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0" fontId="13" fillId="10" borderId="1" xfId="2" applyFont="1" applyFill="1" applyBorder="1" applyAlignment="1">
      <alignment horizontal="left" vertical="center" wrapText="1"/>
    </xf>
    <xf numFmtId="0" fontId="9" fillId="0" borderId="3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12" fillId="12" borderId="1" xfId="2" applyFont="1" applyFill="1" applyBorder="1" applyAlignment="1">
      <alignment horizontal="left" vertical="center" wrapText="1"/>
    </xf>
    <xf numFmtId="0" fontId="37" fillId="0" borderId="6" xfId="0" applyFont="1" applyBorder="1"/>
    <xf numFmtId="0" fontId="31" fillId="5" borderId="2" xfId="0" applyFont="1" applyFill="1" applyBorder="1" applyAlignment="1">
      <alignment horizontal="center" vertical="center" wrapText="1"/>
    </xf>
    <xf numFmtId="0" fontId="14" fillId="21" borderId="15" xfId="0" applyFont="1" applyFill="1" applyBorder="1" applyAlignment="1">
      <alignment horizontal="center" vertical="center" wrapText="1"/>
    </xf>
    <xf numFmtId="0" fontId="14" fillId="21" borderId="9" xfId="0" applyFont="1" applyFill="1" applyBorder="1" applyAlignment="1">
      <alignment horizontal="center" vertical="center" wrapText="1"/>
    </xf>
    <xf numFmtId="0" fontId="9" fillId="16" borderId="16" xfId="0" applyFont="1" applyFill="1" applyBorder="1" applyAlignment="1">
      <alignment vertical="center" wrapText="1"/>
    </xf>
    <xf numFmtId="0" fontId="9" fillId="16" borderId="11" xfId="0" applyFont="1" applyFill="1" applyBorder="1" applyAlignment="1">
      <alignment vertical="center" wrapText="1"/>
    </xf>
    <xf numFmtId="0" fontId="9" fillId="0" borderId="16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16" borderId="16" xfId="0" applyFont="1" applyFill="1" applyBorder="1" applyAlignment="1">
      <alignment horizontal="left" vertical="center" wrapText="1"/>
    </xf>
    <xf numFmtId="0" fontId="9" fillId="16" borderId="11" xfId="0" applyFont="1" applyFill="1" applyBorder="1" applyAlignment="1">
      <alignment horizontal="left" vertical="center" wrapText="1"/>
    </xf>
    <xf numFmtId="0" fontId="9" fillId="16" borderId="12" xfId="0" applyFont="1" applyFill="1" applyBorder="1" applyAlignment="1">
      <alignment horizontal="left" vertical="center" wrapText="1"/>
    </xf>
    <xf numFmtId="0" fontId="12" fillId="10" borderId="0" xfId="0" applyFont="1" applyFill="1" applyAlignment="1">
      <alignment horizontal="center" vertical="center"/>
    </xf>
    <xf numFmtId="0" fontId="30" fillId="0" borderId="0" xfId="2" applyFont="1" applyAlignment="1">
      <alignment vertical="center"/>
    </xf>
    <xf numFmtId="0" fontId="38" fillId="5" borderId="1" xfId="0" applyFont="1" applyFill="1" applyBorder="1" applyAlignment="1">
      <alignment horizontal="center" vertical="center" wrapText="1"/>
    </xf>
    <xf numFmtId="0" fontId="39" fillId="0" borderId="3" xfId="0" applyFont="1" applyBorder="1"/>
    <xf numFmtId="0" fontId="39" fillId="0" borderId="6" xfId="0" applyFont="1" applyBorder="1"/>
    <xf numFmtId="0" fontId="12" fillId="0" borderId="0" xfId="0" applyFont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24" fillId="16" borderId="7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40" fillId="10" borderId="0" xfId="0" applyFont="1" applyFill="1" applyBorder="1" applyAlignment="1">
      <alignment horizontal="center" vertical="center"/>
    </xf>
    <xf numFmtId="0" fontId="20" fillId="0" borderId="0" xfId="2" applyFont="1" applyBorder="1" applyAlignment="1">
      <alignment vertical="center"/>
    </xf>
    <xf numFmtId="0" fontId="40" fillId="10" borderId="0" xfId="0" applyFont="1" applyFill="1" applyAlignment="1">
      <alignment horizontal="center" vertical="center" wrapText="1"/>
    </xf>
    <xf numFmtId="0" fontId="20" fillId="0" borderId="0" xfId="2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1" fillId="0" borderId="0" xfId="2" applyFont="1" applyAlignment="1">
      <alignment vertical="center" wrapText="1"/>
    </xf>
    <xf numFmtId="0" fontId="13" fillId="12" borderId="17" xfId="2" applyFont="1" applyFill="1" applyBorder="1" applyAlignment="1">
      <alignment horizontal="right" vertical="center" wrapText="1"/>
    </xf>
    <xf numFmtId="0" fontId="13" fillId="12" borderId="3" xfId="2" applyFont="1" applyFill="1" applyBorder="1" applyAlignment="1">
      <alignment horizontal="right" vertical="center" wrapText="1"/>
    </xf>
    <xf numFmtId="0" fontId="13" fillId="12" borderId="6" xfId="2" applyFont="1" applyFill="1" applyBorder="1" applyAlignment="1">
      <alignment horizontal="right" vertical="center" wrapText="1"/>
    </xf>
    <xf numFmtId="0" fontId="10" fillId="10" borderId="0" xfId="0" applyFont="1" applyFill="1" applyAlignment="1">
      <alignment horizontal="center" vertical="center" wrapText="1"/>
    </xf>
    <xf numFmtId="0" fontId="11" fillId="10" borderId="17" xfId="2" applyFont="1" applyFill="1" applyBorder="1" applyAlignment="1">
      <alignment horizontal="left" vertical="center" wrapText="1"/>
    </xf>
    <xf numFmtId="0" fontId="11" fillId="10" borderId="3" xfId="2" applyFont="1" applyFill="1" applyBorder="1" applyAlignment="1">
      <alignment horizontal="left" vertical="center" wrapText="1"/>
    </xf>
    <xf numFmtId="0" fontId="11" fillId="10" borderId="6" xfId="2" applyFont="1" applyFill="1" applyBorder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23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</cellXfs>
  <cellStyles count="6">
    <cellStyle name="BodyStyle" xfId="5"/>
    <cellStyle name="HeaderStyle" xfId="3"/>
    <cellStyle name="SubHeaderStyle" xfId="4"/>
    <cellStyle name="Βασικό_ΑΞΟΝΑΣ 4  ΕΠΙΛΕΞΙΜΟΤΗΤΑΣ ΠΡΑΞΕΩΝ_11_2009" xfId="2"/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1848970</xdr:colOff>
      <xdr:row>0</xdr:row>
      <xdr:rowOff>145676</xdr:rowOff>
    </xdr:from>
    <xdr:to>
      <xdr:col>1</xdr:col>
      <xdr:colOff>414618</xdr:colOff>
      <xdr:row>0</xdr:row>
      <xdr:rowOff>950883</xdr:rowOff>
    </xdr:to>
    <xdr:pic>
      <xdr:nvPicPr>
        <xdr:cNvPr id="3" name="Εικόνα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8970" y="145676"/>
          <a:ext cx="918883" cy="805207"/>
        </a:xfrm>
        <a:prstGeom prst="rect">
          <a:avLst/>
        </a:prstGeom>
      </xdr:spPr>
    </xdr:pic>
    <xdr:clientData/>
  </xdr:twoCellAnchor>
  <xdr:twoCellAnchor editAs="oneCell">
    <xdr:from>
      <xdr:col>1</xdr:col>
      <xdr:colOff>1411941</xdr:colOff>
      <xdr:row>0</xdr:row>
      <xdr:rowOff>145676</xdr:rowOff>
    </xdr:from>
    <xdr:to>
      <xdr:col>2</xdr:col>
      <xdr:colOff>692690</xdr:colOff>
      <xdr:row>0</xdr:row>
      <xdr:rowOff>1042147</xdr:rowOff>
    </xdr:to>
    <xdr:pic>
      <xdr:nvPicPr>
        <xdr:cNvPr id="5" name="Εικόνα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4616" y="145676"/>
          <a:ext cx="1280999" cy="896471"/>
        </a:xfrm>
        <a:prstGeom prst="rect">
          <a:avLst/>
        </a:prstGeom>
      </xdr:spPr>
    </xdr:pic>
    <xdr:clientData/>
  </xdr:twoCellAnchor>
  <xdr:twoCellAnchor editAs="oneCell">
    <xdr:from>
      <xdr:col>2</xdr:col>
      <xdr:colOff>1344706</xdr:colOff>
      <xdr:row>0</xdr:row>
      <xdr:rowOff>145677</xdr:rowOff>
    </xdr:from>
    <xdr:to>
      <xdr:col>3</xdr:col>
      <xdr:colOff>912841</xdr:colOff>
      <xdr:row>0</xdr:row>
      <xdr:rowOff>1008531</xdr:rowOff>
    </xdr:to>
    <xdr:pic>
      <xdr:nvPicPr>
        <xdr:cNvPr id="6" name="Εικόνα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97631" y="145677"/>
          <a:ext cx="1768410" cy="862854"/>
        </a:xfrm>
        <a:prstGeom prst="rect">
          <a:avLst/>
        </a:prstGeom>
      </xdr:spPr>
    </xdr:pic>
    <xdr:clientData/>
  </xdr:twoCellAnchor>
  <xdr:twoCellAnchor editAs="oneCell">
    <xdr:from>
      <xdr:col>3</xdr:col>
      <xdr:colOff>1501588</xdr:colOff>
      <xdr:row>0</xdr:row>
      <xdr:rowOff>145677</xdr:rowOff>
    </xdr:from>
    <xdr:to>
      <xdr:col>4</xdr:col>
      <xdr:colOff>1019736</xdr:colOff>
      <xdr:row>0</xdr:row>
      <xdr:rowOff>990067</xdr:rowOff>
    </xdr:to>
    <xdr:pic>
      <xdr:nvPicPr>
        <xdr:cNvPr id="7" name="Εικόνα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54788" y="145677"/>
          <a:ext cx="1032623" cy="84439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168090</xdr:rowOff>
    </xdr:from>
    <xdr:to>
      <xdr:col>6</xdr:col>
      <xdr:colOff>575354</xdr:colOff>
      <xdr:row>0</xdr:row>
      <xdr:rowOff>1027701</xdr:rowOff>
    </xdr:to>
    <xdr:pic>
      <xdr:nvPicPr>
        <xdr:cNvPr id="4" name="Εικόνα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68118" y="168090"/>
          <a:ext cx="2054530" cy="8596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338416</xdr:colOff>
      <xdr:row>0</xdr:row>
      <xdr:rowOff>156882</xdr:rowOff>
    </xdr:from>
    <xdr:to>
      <xdr:col>0</xdr:col>
      <xdr:colOff>1257299</xdr:colOff>
      <xdr:row>0</xdr:row>
      <xdr:rowOff>962089</xdr:rowOff>
    </xdr:to>
    <xdr:pic>
      <xdr:nvPicPr>
        <xdr:cNvPr id="3" name="Εικόνα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416" y="156882"/>
          <a:ext cx="918883" cy="805207"/>
        </a:xfrm>
        <a:prstGeom prst="rect">
          <a:avLst/>
        </a:prstGeom>
      </xdr:spPr>
    </xdr:pic>
    <xdr:clientData/>
  </xdr:twoCellAnchor>
  <xdr:twoCellAnchor editAs="oneCell">
    <xdr:from>
      <xdr:col>1</xdr:col>
      <xdr:colOff>840438</xdr:colOff>
      <xdr:row>0</xdr:row>
      <xdr:rowOff>145676</xdr:rowOff>
    </xdr:from>
    <xdr:to>
      <xdr:col>1</xdr:col>
      <xdr:colOff>2127040</xdr:colOff>
      <xdr:row>0</xdr:row>
      <xdr:rowOff>1042147</xdr:rowOff>
    </xdr:to>
    <xdr:pic>
      <xdr:nvPicPr>
        <xdr:cNvPr id="4" name="Εικόνα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1173" y="145676"/>
          <a:ext cx="1286602" cy="896471"/>
        </a:xfrm>
        <a:prstGeom prst="rect">
          <a:avLst/>
        </a:prstGeom>
      </xdr:spPr>
    </xdr:pic>
    <xdr:clientData/>
  </xdr:twoCellAnchor>
  <xdr:twoCellAnchor editAs="oneCell">
    <xdr:from>
      <xdr:col>2</xdr:col>
      <xdr:colOff>145666</xdr:colOff>
      <xdr:row>0</xdr:row>
      <xdr:rowOff>145677</xdr:rowOff>
    </xdr:from>
    <xdr:to>
      <xdr:col>2</xdr:col>
      <xdr:colOff>1912956</xdr:colOff>
      <xdr:row>0</xdr:row>
      <xdr:rowOff>1008531</xdr:rowOff>
    </xdr:to>
    <xdr:pic>
      <xdr:nvPicPr>
        <xdr:cNvPr id="5" name="Εικόνα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33254" y="145677"/>
          <a:ext cx="1767290" cy="862854"/>
        </a:xfrm>
        <a:prstGeom prst="rect">
          <a:avLst/>
        </a:prstGeom>
      </xdr:spPr>
    </xdr:pic>
    <xdr:clientData/>
  </xdr:twoCellAnchor>
  <xdr:twoCellAnchor editAs="oneCell">
    <xdr:from>
      <xdr:col>3</xdr:col>
      <xdr:colOff>459440</xdr:colOff>
      <xdr:row>0</xdr:row>
      <xdr:rowOff>145677</xdr:rowOff>
    </xdr:from>
    <xdr:to>
      <xdr:col>3</xdr:col>
      <xdr:colOff>1489261</xdr:colOff>
      <xdr:row>0</xdr:row>
      <xdr:rowOff>990067</xdr:rowOff>
    </xdr:to>
    <xdr:pic>
      <xdr:nvPicPr>
        <xdr:cNvPr id="6" name="Εικόνα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8558" y="145677"/>
          <a:ext cx="1029821" cy="844390"/>
        </a:xfrm>
        <a:prstGeom prst="rect">
          <a:avLst/>
        </a:prstGeom>
      </xdr:spPr>
    </xdr:pic>
    <xdr:clientData/>
  </xdr:twoCellAnchor>
  <xdr:twoCellAnchor editAs="oneCell">
    <xdr:from>
      <xdr:col>4</xdr:col>
      <xdr:colOff>22412</xdr:colOff>
      <xdr:row>0</xdr:row>
      <xdr:rowOff>168088</xdr:rowOff>
    </xdr:from>
    <xdr:to>
      <xdr:col>4</xdr:col>
      <xdr:colOff>2076942</xdr:colOff>
      <xdr:row>0</xdr:row>
      <xdr:rowOff>1027699</xdr:rowOff>
    </xdr:to>
    <xdr:pic>
      <xdr:nvPicPr>
        <xdr:cNvPr id="7" name="Εικόνα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01853" y="168088"/>
          <a:ext cx="2054530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338416</xdr:colOff>
      <xdr:row>0</xdr:row>
      <xdr:rowOff>156882</xdr:rowOff>
    </xdr:from>
    <xdr:to>
      <xdr:col>1</xdr:col>
      <xdr:colOff>742949</xdr:colOff>
      <xdr:row>0</xdr:row>
      <xdr:rowOff>962089</xdr:rowOff>
    </xdr:to>
    <xdr:pic>
      <xdr:nvPicPr>
        <xdr:cNvPr id="3" name="Εικόνα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416" y="156882"/>
          <a:ext cx="918883" cy="805207"/>
        </a:xfrm>
        <a:prstGeom prst="rect">
          <a:avLst/>
        </a:prstGeom>
      </xdr:spPr>
    </xdr:pic>
    <xdr:clientData/>
  </xdr:twoCellAnchor>
  <xdr:twoCellAnchor editAs="oneCell">
    <xdr:from>
      <xdr:col>1</xdr:col>
      <xdr:colOff>1367117</xdr:colOff>
      <xdr:row>0</xdr:row>
      <xdr:rowOff>145676</xdr:rowOff>
    </xdr:from>
    <xdr:to>
      <xdr:col>1</xdr:col>
      <xdr:colOff>2653719</xdr:colOff>
      <xdr:row>0</xdr:row>
      <xdr:rowOff>1042147</xdr:rowOff>
    </xdr:to>
    <xdr:pic>
      <xdr:nvPicPr>
        <xdr:cNvPr id="4" name="Εικόνα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2588" y="145676"/>
          <a:ext cx="1286602" cy="896471"/>
        </a:xfrm>
        <a:prstGeom prst="rect">
          <a:avLst/>
        </a:prstGeom>
      </xdr:spPr>
    </xdr:pic>
    <xdr:clientData/>
  </xdr:twoCellAnchor>
  <xdr:twoCellAnchor editAs="oneCell">
    <xdr:from>
      <xdr:col>2</xdr:col>
      <xdr:colOff>145666</xdr:colOff>
      <xdr:row>0</xdr:row>
      <xdr:rowOff>145677</xdr:rowOff>
    </xdr:from>
    <xdr:to>
      <xdr:col>3</xdr:col>
      <xdr:colOff>722331</xdr:colOff>
      <xdr:row>0</xdr:row>
      <xdr:rowOff>1008531</xdr:rowOff>
    </xdr:to>
    <xdr:pic>
      <xdr:nvPicPr>
        <xdr:cNvPr id="6" name="Εικόνα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27091" y="145677"/>
          <a:ext cx="1767290" cy="862854"/>
        </a:xfrm>
        <a:prstGeom prst="rect">
          <a:avLst/>
        </a:prstGeom>
      </xdr:spPr>
    </xdr:pic>
    <xdr:clientData/>
  </xdr:twoCellAnchor>
  <xdr:twoCellAnchor editAs="oneCell">
    <xdr:from>
      <xdr:col>3</xdr:col>
      <xdr:colOff>1086975</xdr:colOff>
      <xdr:row>0</xdr:row>
      <xdr:rowOff>145677</xdr:rowOff>
    </xdr:from>
    <xdr:to>
      <xdr:col>4</xdr:col>
      <xdr:colOff>821396</xdr:colOff>
      <xdr:row>0</xdr:row>
      <xdr:rowOff>990067</xdr:rowOff>
    </xdr:to>
    <xdr:pic>
      <xdr:nvPicPr>
        <xdr:cNvPr id="7" name="Εικόνα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95151" y="145677"/>
          <a:ext cx="1034304" cy="844390"/>
        </a:xfrm>
        <a:prstGeom prst="rect">
          <a:avLst/>
        </a:prstGeom>
      </xdr:spPr>
    </xdr:pic>
    <xdr:clientData/>
  </xdr:twoCellAnchor>
  <xdr:twoCellAnchor editAs="oneCell">
    <xdr:from>
      <xdr:col>5</xdr:col>
      <xdr:colOff>56029</xdr:colOff>
      <xdr:row>0</xdr:row>
      <xdr:rowOff>224118</xdr:rowOff>
    </xdr:from>
    <xdr:to>
      <xdr:col>7</xdr:col>
      <xdr:colOff>474501</xdr:colOff>
      <xdr:row>0</xdr:row>
      <xdr:rowOff>1083729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28647" y="224118"/>
          <a:ext cx="2054530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2985065</xdr:colOff>
      <xdr:row>0</xdr:row>
      <xdr:rowOff>89804</xdr:rowOff>
    </xdr:from>
    <xdr:to>
      <xdr:col>3</xdr:col>
      <xdr:colOff>129609</xdr:colOff>
      <xdr:row>0</xdr:row>
      <xdr:rowOff>895011</xdr:rowOff>
    </xdr:to>
    <xdr:pic>
      <xdr:nvPicPr>
        <xdr:cNvPr id="4" name="Εικόνα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290" y="89804"/>
          <a:ext cx="914298" cy="805207"/>
        </a:xfrm>
        <a:prstGeom prst="rect">
          <a:avLst/>
        </a:prstGeom>
      </xdr:spPr>
    </xdr:pic>
    <xdr:clientData/>
  </xdr:twoCellAnchor>
  <xdr:twoCellAnchor editAs="oneCell">
    <xdr:from>
      <xdr:col>3</xdr:col>
      <xdr:colOff>1250955</xdr:colOff>
      <xdr:row>0</xdr:row>
      <xdr:rowOff>92014</xdr:rowOff>
    </xdr:from>
    <xdr:to>
      <xdr:col>4</xdr:col>
      <xdr:colOff>1257482</xdr:colOff>
      <xdr:row>0</xdr:row>
      <xdr:rowOff>988485</xdr:rowOff>
    </xdr:to>
    <xdr:pic>
      <xdr:nvPicPr>
        <xdr:cNvPr id="5" name="Εικόνα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54934" y="92014"/>
          <a:ext cx="1280999" cy="896471"/>
        </a:xfrm>
        <a:prstGeom prst="rect">
          <a:avLst/>
        </a:prstGeom>
      </xdr:spPr>
    </xdr:pic>
    <xdr:clientData/>
  </xdr:twoCellAnchor>
  <xdr:twoCellAnchor editAs="oneCell">
    <xdr:from>
      <xdr:col>5</xdr:col>
      <xdr:colOff>884421</xdr:colOff>
      <xdr:row>0</xdr:row>
      <xdr:rowOff>105430</xdr:rowOff>
    </xdr:from>
    <xdr:to>
      <xdr:col>6</xdr:col>
      <xdr:colOff>1593812</xdr:colOff>
      <xdr:row>0</xdr:row>
      <xdr:rowOff>968284</xdr:rowOff>
    </xdr:to>
    <xdr:pic>
      <xdr:nvPicPr>
        <xdr:cNvPr id="6" name="Εικόνα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1498" y="105430"/>
          <a:ext cx="1769215" cy="862854"/>
        </a:xfrm>
        <a:prstGeom prst="rect">
          <a:avLst/>
        </a:prstGeom>
      </xdr:spPr>
    </xdr:pic>
    <xdr:clientData/>
  </xdr:twoCellAnchor>
  <xdr:twoCellAnchor editAs="oneCell">
    <xdr:from>
      <xdr:col>8</xdr:col>
      <xdr:colOff>25348</xdr:colOff>
      <xdr:row>0</xdr:row>
      <xdr:rowOff>105430</xdr:rowOff>
    </xdr:from>
    <xdr:to>
      <xdr:col>9</xdr:col>
      <xdr:colOff>49931</xdr:colOff>
      <xdr:row>0</xdr:row>
      <xdr:rowOff>949820</xdr:rowOff>
    </xdr:to>
    <xdr:pic>
      <xdr:nvPicPr>
        <xdr:cNvPr id="7" name="Εικόνα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50489" y="105430"/>
          <a:ext cx="1030745" cy="844390"/>
        </a:xfrm>
        <a:prstGeom prst="rect">
          <a:avLst/>
        </a:prstGeom>
      </xdr:spPr>
    </xdr:pic>
    <xdr:clientData/>
  </xdr:twoCellAnchor>
  <xdr:twoCellAnchor editAs="oneCell">
    <xdr:from>
      <xdr:col>9</xdr:col>
      <xdr:colOff>1113486</xdr:colOff>
      <xdr:row>0</xdr:row>
      <xdr:rowOff>160986</xdr:rowOff>
    </xdr:from>
    <xdr:to>
      <xdr:col>11</xdr:col>
      <xdr:colOff>162946</xdr:colOff>
      <xdr:row>0</xdr:row>
      <xdr:rowOff>1020597</xdr:rowOff>
    </xdr:to>
    <xdr:pic>
      <xdr:nvPicPr>
        <xdr:cNvPr id="9" name="Εικόνα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844789" y="160986"/>
          <a:ext cx="2054530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224116</xdr:colOff>
      <xdr:row>0</xdr:row>
      <xdr:rowOff>109257</xdr:rowOff>
    </xdr:from>
    <xdr:to>
      <xdr:col>1</xdr:col>
      <xdr:colOff>1142999</xdr:colOff>
      <xdr:row>0</xdr:row>
      <xdr:rowOff>914464</xdr:rowOff>
    </xdr:to>
    <xdr:pic>
      <xdr:nvPicPr>
        <xdr:cNvPr id="3" name="Εικόνα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8491" y="109257"/>
          <a:ext cx="918883" cy="805207"/>
        </a:xfrm>
        <a:prstGeom prst="rect">
          <a:avLst/>
        </a:prstGeom>
      </xdr:spPr>
    </xdr:pic>
    <xdr:clientData/>
  </xdr:twoCellAnchor>
  <xdr:twoCellAnchor editAs="oneCell">
    <xdr:from>
      <xdr:col>1</xdr:col>
      <xdr:colOff>1748117</xdr:colOff>
      <xdr:row>0</xdr:row>
      <xdr:rowOff>117101</xdr:rowOff>
    </xdr:from>
    <xdr:to>
      <xdr:col>1</xdr:col>
      <xdr:colOff>3034719</xdr:colOff>
      <xdr:row>0</xdr:row>
      <xdr:rowOff>1013572</xdr:rowOff>
    </xdr:to>
    <xdr:pic>
      <xdr:nvPicPr>
        <xdr:cNvPr id="4" name="Εικόνα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2492" y="117101"/>
          <a:ext cx="1286602" cy="896471"/>
        </a:xfrm>
        <a:prstGeom prst="rect">
          <a:avLst/>
        </a:prstGeom>
      </xdr:spPr>
    </xdr:pic>
    <xdr:clientData/>
  </xdr:twoCellAnchor>
  <xdr:twoCellAnchor editAs="oneCell">
    <xdr:from>
      <xdr:col>1</xdr:col>
      <xdr:colOff>3412741</xdr:colOff>
      <xdr:row>0</xdr:row>
      <xdr:rowOff>88527</xdr:rowOff>
    </xdr:from>
    <xdr:to>
      <xdr:col>4</xdr:col>
      <xdr:colOff>65106</xdr:colOff>
      <xdr:row>0</xdr:row>
      <xdr:rowOff>951381</xdr:rowOff>
    </xdr:to>
    <xdr:pic>
      <xdr:nvPicPr>
        <xdr:cNvPr id="6" name="Εικόνα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27116" y="88527"/>
          <a:ext cx="1767290" cy="862854"/>
        </a:xfrm>
        <a:prstGeom prst="rect">
          <a:avLst/>
        </a:prstGeom>
      </xdr:spPr>
    </xdr:pic>
    <xdr:clientData/>
  </xdr:twoCellAnchor>
  <xdr:twoCellAnchor editAs="oneCell">
    <xdr:from>
      <xdr:col>4</xdr:col>
      <xdr:colOff>429750</xdr:colOff>
      <xdr:row>0</xdr:row>
      <xdr:rowOff>59952</xdr:rowOff>
    </xdr:from>
    <xdr:to>
      <xdr:col>5</xdr:col>
      <xdr:colOff>697571</xdr:colOff>
      <xdr:row>0</xdr:row>
      <xdr:rowOff>904342</xdr:rowOff>
    </xdr:to>
    <xdr:pic>
      <xdr:nvPicPr>
        <xdr:cNvPr id="7" name="Εικόνα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59050" y="59952"/>
          <a:ext cx="1029821" cy="84439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0</xdr:row>
      <xdr:rowOff>123825</xdr:rowOff>
    </xdr:from>
    <xdr:to>
      <xdr:col>8</xdr:col>
      <xdr:colOff>330505</xdr:colOff>
      <xdr:row>0</xdr:row>
      <xdr:rowOff>983436</xdr:rowOff>
    </xdr:to>
    <xdr:pic>
      <xdr:nvPicPr>
        <xdr:cNvPr id="9" name="Εικόνα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10475" y="123825"/>
          <a:ext cx="2054530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271741</xdr:colOff>
      <xdr:row>0</xdr:row>
      <xdr:rowOff>128307</xdr:rowOff>
    </xdr:from>
    <xdr:to>
      <xdr:col>2</xdr:col>
      <xdr:colOff>1190624</xdr:colOff>
      <xdr:row>0</xdr:row>
      <xdr:rowOff>933514</xdr:rowOff>
    </xdr:to>
    <xdr:pic>
      <xdr:nvPicPr>
        <xdr:cNvPr id="3" name="Εικόνα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9066" y="128307"/>
          <a:ext cx="918883" cy="805207"/>
        </a:xfrm>
        <a:prstGeom prst="rect">
          <a:avLst/>
        </a:prstGeom>
      </xdr:spPr>
    </xdr:pic>
    <xdr:clientData/>
  </xdr:twoCellAnchor>
  <xdr:twoCellAnchor editAs="oneCell">
    <xdr:from>
      <xdr:col>2</xdr:col>
      <xdr:colOff>1890992</xdr:colOff>
      <xdr:row>0</xdr:row>
      <xdr:rowOff>88526</xdr:rowOff>
    </xdr:from>
    <xdr:to>
      <xdr:col>2</xdr:col>
      <xdr:colOff>3177594</xdr:colOff>
      <xdr:row>0</xdr:row>
      <xdr:rowOff>984997</xdr:rowOff>
    </xdr:to>
    <xdr:pic>
      <xdr:nvPicPr>
        <xdr:cNvPr id="4" name="Εικόνα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8317" y="88526"/>
          <a:ext cx="1286602" cy="896471"/>
        </a:xfrm>
        <a:prstGeom prst="rect">
          <a:avLst/>
        </a:prstGeom>
      </xdr:spPr>
    </xdr:pic>
    <xdr:clientData/>
  </xdr:twoCellAnchor>
  <xdr:twoCellAnchor editAs="oneCell">
    <xdr:from>
      <xdr:col>3</xdr:col>
      <xdr:colOff>898141</xdr:colOff>
      <xdr:row>0</xdr:row>
      <xdr:rowOff>79002</xdr:rowOff>
    </xdr:from>
    <xdr:to>
      <xdr:col>5</xdr:col>
      <xdr:colOff>569931</xdr:colOff>
      <xdr:row>0</xdr:row>
      <xdr:rowOff>941856</xdr:rowOff>
    </xdr:to>
    <xdr:pic>
      <xdr:nvPicPr>
        <xdr:cNvPr id="5" name="Εικόνα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36841" y="79002"/>
          <a:ext cx="1767290" cy="862854"/>
        </a:xfrm>
        <a:prstGeom prst="rect">
          <a:avLst/>
        </a:prstGeom>
      </xdr:spPr>
    </xdr:pic>
    <xdr:clientData/>
  </xdr:twoCellAnchor>
  <xdr:twoCellAnchor editAs="oneCell">
    <xdr:from>
      <xdr:col>6</xdr:col>
      <xdr:colOff>477375</xdr:colOff>
      <xdr:row>0</xdr:row>
      <xdr:rowOff>145677</xdr:rowOff>
    </xdr:from>
    <xdr:to>
      <xdr:col>7</xdr:col>
      <xdr:colOff>659471</xdr:colOff>
      <xdr:row>0</xdr:row>
      <xdr:rowOff>990067</xdr:rowOff>
    </xdr:to>
    <xdr:pic>
      <xdr:nvPicPr>
        <xdr:cNvPr id="6" name="Εικόνα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25975" y="145677"/>
          <a:ext cx="1029821" cy="844390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</xdr:colOff>
      <xdr:row>0</xdr:row>
      <xdr:rowOff>142875</xdr:rowOff>
    </xdr:from>
    <xdr:to>
      <xdr:col>10</xdr:col>
      <xdr:colOff>559105</xdr:colOff>
      <xdr:row>0</xdr:row>
      <xdr:rowOff>1002486</xdr:rowOff>
    </xdr:to>
    <xdr:pic>
      <xdr:nvPicPr>
        <xdr:cNvPr id="8" name="Εικόνα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44075" y="142875"/>
          <a:ext cx="2054530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showGridLines="0" tabSelected="1" zoomScale="85" zoomScaleNormal="85" zoomScaleSheetLayoutView="100" workbookViewId="0"/>
  </sheetViews>
  <sheetFormatPr defaultColWidth="10" defaultRowHeight="14.25" x14ac:dyDescent="0.25"/>
  <cols>
    <col min="1" max="1" width="35.28515625" style="7" customWidth="1"/>
    <col min="2" max="2" width="30" style="7" customWidth="1"/>
    <col min="3" max="3" width="33" style="7" customWidth="1"/>
    <col min="4" max="4" width="22.7109375" style="7" customWidth="1"/>
    <col min="5" max="5" width="19.5703125" style="7" customWidth="1"/>
    <col min="6" max="6" width="22.140625" style="7" customWidth="1"/>
    <col min="7" max="7" width="13.140625" style="7" customWidth="1"/>
    <col min="8" max="8" width="13" style="7" customWidth="1"/>
    <col min="9" max="9" width="16.140625" style="7" customWidth="1"/>
    <col min="10" max="16384" width="10" style="7"/>
  </cols>
  <sheetData>
    <row r="1" spans="1:9" s="165" customFormat="1" ht="90" customHeight="1" x14ac:dyDescent="0.25">
      <c r="A1" s="196"/>
      <c r="B1" s="196"/>
      <c r="C1" s="197"/>
      <c r="D1" s="196"/>
      <c r="E1" s="196"/>
      <c r="F1" s="198"/>
      <c r="G1" s="196"/>
      <c r="H1" s="196"/>
      <c r="I1" s="196"/>
    </row>
    <row r="2" spans="1:9" s="8" customFormat="1" ht="36" customHeight="1" x14ac:dyDescent="0.25">
      <c r="A2" s="232" t="s">
        <v>267</v>
      </c>
      <c r="B2" s="233"/>
      <c r="C2" s="233"/>
      <c r="D2" s="233"/>
      <c r="E2" s="233"/>
      <c r="F2" s="233"/>
      <c r="G2" s="233"/>
      <c r="H2" s="233"/>
      <c r="I2" s="233"/>
    </row>
    <row r="3" spans="1:9" s="8" customFormat="1" ht="50.25" customHeight="1" x14ac:dyDescent="0.25">
      <c r="A3" s="238" t="s">
        <v>106</v>
      </c>
      <c r="B3" s="233"/>
      <c r="C3" s="233"/>
      <c r="D3" s="233"/>
      <c r="E3" s="233"/>
      <c r="F3" s="233"/>
      <c r="G3" s="233"/>
      <c r="H3" s="233"/>
      <c r="I3" s="233"/>
    </row>
    <row r="4" spans="1:9" s="8" customFormat="1" ht="24.95" customHeight="1" x14ac:dyDescent="0.25">
      <c r="A4" s="239" t="s">
        <v>248</v>
      </c>
      <c r="B4" s="241"/>
      <c r="C4" s="241"/>
      <c r="D4" s="241"/>
      <c r="E4" s="241"/>
      <c r="F4" s="241"/>
      <c r="G4" s="241"/>
      <c r="H4" s="241"/>
      <c r="I4" s="241"/>
    </row>
    <row r="5" spans="1:9" s="8" customFormat="1" ht="24.95" customHeight="1" x14ac:dyDescent="0.25">
      <c r="A5" s="239" t="s">
        <v>255</v>
      </c>
      <c r="B5" s="239"/>
      <c r="C5" s="239"/>
      <c r="D5" s="239"/>
      <c r="E5" s="239"/>
      <c r="F5" s="239"/>
      <c r="G5" s="239"/>
      <c r="H5" s="239"/>
      <c r="I5" s="239"/>
    </row>
    <row r="6" spans="1:9" ht="36.75" customHeight="1" x14ac:dyDescent="0.2">
      <c r="A6" s="235" t="s">
        <v>266</v>
      </c>
      <c r="B6" s="236"/>
      <c r="C6" s="236"/>
      <c r="D6" s="236"/>
      <c r="E6" s="236"/>
      <c r="F6" s="236"/>
      <c r="G6" s="236"/>
      <c r="H6" s="236"/>
      <c r="I6" s="237"/>
    </row>
    <row r="7" spans="1:9" ht="28.5" customHeight="1" x14ac:dyDescent="0.2">
      <c r="A7" s="240" t="s">
        <v>1</v>
      </c>
      <c r="B7" s="236"/>
      <c r="C7" s="236"/>
      <c r="D7" s="236"/>
      <c r="E7" s="236"/>
      <c r="F7" s="236"/>
      <c r="G7" s="236"/>
      <c r="H7" s="236"/>
      <c r="I7" s="237"/>
    </row>
    <row r="8" spans="1:9" ht="30" customHeight="1" x14ac:dyDescent="0.2">
      <c r="A8" s="242" t="s">
        <v>2</v>
      </c>
      <c r="B8" s="236"/>
      <c r="C8" s="236"/>
      <c r="D8" s="236"/>
      <c r="E8" s="236"/>
      <c r="F8" s="236"/>
      <c r="G8" s="236"/>
      <c r="H8" s="236"/>
      <c r="I8" s="237"/>
    </row>
    <row r="9" spans="1:9" x14ac:dyDescent="0.2">
      <c r="A9" s="222" t="s">
        <v>3</v>
      </c>
      <c r="B9" s="222" t="s">
        <v>4</v>
      </c>
      <c r="C9" s="222" t="s">
        <v>249</v>
      </c>
      <c r="D9" s="222" t="s">
        <v>5</v>
      </c>
      <c r="E9" s="206"/>
      <c r="F9" s="207"/>
      <c r="G9" s="222" t="s">
        <v>6</v>
      </c>
      <c r="H9" s="206"/>
      <c r="I9" s="207"/>
    </row>
    <row r="10" spans="1:9" ht="65.25" customHeight="1" x14ac:dyDescent="0.25">
      <c r="A10" s="218"/>
      <c r="B10" s="218"/>
      <c r="C10" s="218"/>
      <c r="D10" s="57" t="s">
        <v>7</v>
      </c>
      <c r="E10" s="58" t="s">
        <v>8</v>
      </c>
      <c r="F10" s="58" t="s">
        <v>9</v>
      </c>
      <c r="G10" s="57" t="s">
        <v>10</v>
      </c>
      <c r="H10" s="58" t="s">
        <v>11</v>
      </c>
      <c r="I10" s="58" t="s">
        <v>12</v>
      </c>
    </row>
    <row r="11" spans="1:9" ht="19.149999999999999" customHeight="1" x14ac:dyDescent="0.2">
      <c r="A11" s="220" t="s">
        <v>238</v>
      </c>
      <c r="B11" s="206"/>
      <c r="C11" s="206"/>
      <c r="D11" s="206"/>
      <c r="E11" s="206"/>
      <c r="F11" s="206"/>
      <c r="G11" s="206"/>
      <c r="H11" s="206"/>
      <c r="I11" s="207"/>
    </row>
    <row r="12" spans="1:9" ht="19.149999999999999" customHeight="1" x14ac:dyDescent="0.2">
      <c r="A12" s="221" t="s">
        <v>13</v>
      </c>
      <c r="B12" s="206"/>
      <c r="C12" s="206"/>
      <c r="D12" s="206"/>
      <c r="E12" s="206"/>
      <c r="F12" s="206"/>
      <c r="G12" s="206"/>
      <c r="H12" s="206"/>
      <c r="I12" s="207"/>
    </row>
    <row r="13" spans="1:9" ht="24.95" customHeight="1" x14ac:dyDescent="0.25">
      <c r="A13" s="215" t="s">
        <v>14</v>
      </c>
      <c r="B13" s="59" t="s">
        <v>15</v>
      </c>
      <c r="C13" s="60">
        <f>1500*1.472/1.399</f>
        <v>1578.2701929949965</v>
      </c>
      <c r="D13" s="61">
        <f>C13*6%</f>
        <v>94.696211579699792</v>
      </c>
      <c r="E13" s="61">
        <f>C13*6%</f>
        <v>94.696211579699792</v>
      </c>
      <c r="F13" s="61">
        <f>C13*6%</f>
        <v>94.696211579699792</v>
      </c>
      <c r="G13" s="61">
        <f>C13+D13</f>
        <v>1672.9664045746963</v>
      </c>
      <c r="H13" s="61">
        <f>C13+D13+E13</f>
        <v>1767.6626161543961</v>
      </c>
      <c r="I13" s="61">
        <f>C13+D13+E13+F13</f>
        <v>1862.3588277340959</v>
      </c>
    </row>
    <row r="14" spans="1:9" ht="24.95" customHeight="1" x14ac:dyDescent="0.25">
      <c r="A14" s="217"/>
      <c r="B14" s="62" t="s">
        <v>16</v>
      </c>
      <c r="C14" s="45">
        <f>750*1.472/1.399</f>
        <v>789.13509649749824</v>
      </c>
      <c r="D14" s="63">
        <f>C14*6%</f>
        <v>47.348105789849896</v>
      </c>
      <c r="E14" s="63">
        <f>C14*6%</f>
        <v>47.348105789849896</v>
      </c>
      <c r="F14" s="63">
        <f>C14*6%</f>
        <v>47.348105789849896</v>
      </c>
      <c r="G14" s="63">
        <f>C14+D14</f>
        <v>836.48320228734815</v>
      </c>
      <c r="H14" s="63">
        <f>C14+D14+E14</f>
        <v>883.83130807719806</v>
      </c>
      <c r="I14" s="63">
        <f>C14+D14+E14+F14</f>
        <v>931.17941386704797</v>
      </c>
    </row>
    <row r="15" spans="1:9" ht="24.95" customHeight="1" x14ac:dyDescent="0.25">
      <c r="A15" s="218"/>
      <c r="B15" s="59" t="s">
        <v>17</v>
      </c>
      <c r="C15" s="60">
        <f>450*1.472/1.399</f>
        <v>473.48105789849893</v>
      </c>
      <c r="D15" s="61">
        <f>C15*6%</f>
        <v>28.408863473909935</v>
      </c>
      <c r="E15" s="61">
        <f>C15*6%</f>
        <v>28.408863473909935</v>
      </c>
      <c r="F15" s="61">
        <f>C15*6%</f>
        <v>28.408863473909935</v>
      </c>
      <c r="G15" s="61">
        <f>C15+D15</f>
        <v>501.88992137240888</v>
      </c>
      <c r="H15" s="61">
        <f>C15+D15+E15</f>
        <v>530.29878484631877</v>
      </c>
      <c r="I15" s="61">
        <f>C15+D15+E15+F15</f>
        <v>558.70764832022871</v>
      </c>
    </row>
    <row r="16" spans="1:9" ht="24.95" customHeight="1" x14ac:dyDescent="0.2">
      <c r="A16" s="221" t="s">
        <v>18</v>
      </c>
      <c r="B16" s="206"/>
      <c r="C16" s="206"/>
      <c r="D16" s="206"/>
      <c r="E16" s="206"/>
      <c r="F16" s="206"/>
      <c r="G16" s="206"/>
      <c r="H16" s="206"/>
      <c r="I16" s="207"/>
    </row>
    <row r="17" spans="1:9" ht="24.95" customHeight="1" x14ac:dyDescent="0.25">
      <c r="A17" s="215" t="s">
        <v>14</v>
      </c>
      <c r="B17" s="59" t="s">
        <v>15</v>
      </c>
      <c r="C17" s="60">
        <f>1395*1.472/1.399</f>
        <v>1467.7912794853466</v>
      </c>
      <c r="D17" s="61">
        <f>C17*6%</f>
        <v>88.067476769120802</v>
      </c>
      <c r="E17" s="61">
        <f>C17*6%</f>
        <v>88.067476769120802</v>
      </c>
      <c r="F17" s="61">
        <f>C17*6%</f>
        <v>88.067476769120802</v>
      </c>
      <c r="G17" s="61">
        <f>C17+D17</f>
        <v>1555.8587562544674</v>
      </c>
      <c r="H17" s="61">
        <f>C17+D17+E17</f>
        <v>1643.9262330235881</v>
      </c>
      <c r="I17" s="61">
        <f>C17+D17+E17+F17</f>
        <v>1731.9937097927088</v>
      </c>
    </row>
    <row r="18" spans="1:9" ht="24.95" customHeight="1" x14ac:dyDescent="0.25">
      <c r="A18" s="217"/>
      <c r="B18" s="62" t="s">
        <v>16</v>
      </c>
      <c r="C18" s="45">
        <f>750*1.472/1.399</f>
        <v>789.13509649749824</v>
      </c>
      <c r="D18" s="63">
        <f>C18*6%</f>
        <v>47.348105789849896</v>
      </c>
      <c r="E18" s="63">
        <f>C18*6%</f>
        <v>47.348105789849896</v>
      </c>
      <c r="F18" s="63">
        <f>C18*6%</f>
        <v>47.348105789849896</v>
      </c>
      <c r="G18" s="63">
        <f>C18+D18</f>
        <v>836.48320228734815</v>
      </c>
      <c r="H18" s="63">
        <f>C18+D18+E18</f>
        <v>883.83130807719806</v>
      </c>
      <c r="I18" s="63">
        <f>C18+D18+E18+F18</f>
        <v>931.17941386704797</v>
      </c>
    </row>
    <row r="19" spans="1:9" ht="24.95" customHeight="1" x14ac:dyDescent="0.25">
      <c r="A19" s="218"/>
      <c r="B19" s="59" t="s">
        <v>17</v>
      </c>
      <c r="C19" s="60">
        <f>450*1.472/1.399</f>
        <v>473.48105789849893</v>
      </c>
      <c r="D19" s="61">
        <f>C19*6%</f>
        <v>28.408863473909935</v>
      </c>
      <c r="E19" s="61">
        <f>C19*6%</f>
        <v>28.408863473909935</v>
      </c>
      <c r="F19" s="61">
        <f>C19*6%</f>
        <v>28.408863473909935</v>
      </c>
      <c r="G19" s="61">
        <f>C19+D19</f>
        <v>501.88992137240888</v>
      </c>
      <c r="H19" s="61">
        <f>C19+D19+E19</f>
        <v>530.29878484631877</v>
      </c>
      <c r="I19" s="61">
        <f>C19+D19+E19+F19</f>
        <v>558.70764832022871</v>
      </c>
    </row>
    <row r="20" spans="1:9" ht="29.45" customHeight="1" x14ac:dyDescent="0.2">
      <c r="A20" s="234" t="s">
        <v>194</v>
      </c>
      <c r="B20" s="206"/>
      <c r="C20" s="206"/>
      <c r="D20" s="206"/>
      <c r="E20" s="206"/>
      <c r="F20" s="207"/>
      <c r="G20" s="58"/>
      <c r="H20" s="58"/>
      <c r="I20" s="58"/>
    </row>
    <row r="21" spans="1:9" ht="80.099999999999994" customHeight="1" x14ac:dyDescent="0.25">
      <c r="A21" s="64" t="s">
        <v>3</v>
      </c>
      <c r="B21" s="64" t="s">
        <v>4</v>
      </c>
      <c r="C21" s="65" t="s">
        <v>250</v>
      </c>
      <c r="D21" s="64" t="s">
        <v>19</v>
      </c>
      <c r="E21" s="64" t="s">
        <v>20</v>
      </c>
      <c r="F21" s="64" t="s">
        <v>21</v>
      </c>
      <c r="G21" s="130"/>
      <c r="H21" s="130"/>
      <c r="I21" s="130"/>
    </row>
    <row r="22" spans="1:9" ht="19.149999999999999" customHeight="1" x14ac:dyDescent="0.2">
      <c r="A22" s="224" t="s">
        <v>195</v>
      </c>
      <c r="B22" s="225"/>
      <c r="C22" s="225"/>
      <c r="D22" s="225"/>
      <c r="E22" s="225"/>
      <c r="F22" s="225"/>
      <c r="G22" s="201" t="s">
        <v>196</v>
      </c>
      <c r="H22" s="201"/>
      <c r="I22" s="201"/>
    </row>
    <row r="23" spans="1:9" ht="24.95" customHeight="1" x14ac:dyDescent="0.25">
      <c r="A23" s="215" t="s">
        <v>14</v>
      </c>
      <c r="B23" s="59" t="s">
        <v>15</v>
      </c>
      <c r="C23" s="66">
        <f>1500*1.472/1.399</f>
        <v>1578.2701929949965</v>
      </c>
      <c r="D23" s="98"/>
      <c r="E23" s="100"/>
      <c r="F23" s="128">
        <f>D23*E23</f>
        <v>0</v>
      </c>
      <c r="G23" s="200"/>
      <c r="H23" s="200"/>
      <c r="I23" s="200"/>
    </row>
    <row r="24" spans="1:9" ht="24.95" customHeight="1" x14ac:dyDescent="0.25">
      <c r="A24" s="217"/>
      <c r="B24" s="62" t="s">
        <v>16</v>
      </c>
      <c r="C24" s="45">
        <f>750*1.472/1.399</f>
        <v>789.13509649749824</v>
      </c>
      <c r="D24" s="99"/>
      <c r="E24" s="101"/>
      <c r="F24" s="129">
        <f t="shared" ref="F24:F31" si="0">D24*E24</f>
        <v>0</v>
      </c>
      <c r="G24" s="200"/>
      <c r="H24" s="200"/>
      <c r="I24" s="200"/>
    </row>
    <row r="25" spans="1:9" ht="24.95" customHeight="1" x14ac:dyDescent="0.25">
      <c r="A25" s="218"/>
      <c r="B25" s="59" t="s">
        <v>17</v>
      </c>
      <c r="C25" s="66">
        <f>450*1.472/1.399</f>
        <v>473.48105789849893</v>
      </c>
      <c r="D25" s="98"/>
      <c r="E25" s="100"/>
      <c r="F25" s="128">
        <f>D25*E25</f>
        <v>0</v>
      </c>
      <c r="G25" s="200"/>
      <c r="H25" s="200"/>
      <c r="I25" s="200"/>
    </row>
    <row r="26" spans="1:9" ht="24.95" customHeight="1" x14ac:dyDescent="0.25">
      <c r="A26" s="216" t="s">
        <v>23</v>
      </c>
      <c r="B26" s="62" t="s">
        <v>15</v>
      </c>
      <c r="C26" s="45">
        <f>1725*1.472/1.399</f>
        <v>1815.0107219442457</v>
      </c>
      <c r="D26" s="99"/>
      <c r="E26" s="101"/>
      <c r="F26" s="129">
        <f t="shared" si="0"/>
        <v>0</v>
      </c>
      <c r="G26" s="200"/>
      <c r="H26" s="200"/>
      <c r="I26" s="200"/>
    </row>
    <row r="27" spans="1:9" ht="24.95" customHeight="1" x14ac:dyDescent="0.25">
      <c r="A27" s="217"/>
      <c r="B27" s="59" t="s">
        <v>16</v>
      </c>
      <c r="C27" s="66">
        <f>863*1.472/1.399</f>
        <v>908.03145103645465</v>
      </c>
      <c r="D27" s="98"/>
      <c r="E27" s="100"/>
      <c r="F27" s="128">
        <f t="shared" si="0"/>
        <v>0</v>
      </c>
      <c r="G27" s="200"/>
      <c r="H27" s="200"/>
      <c r="I27" s="200"/>
    </row>
    <row r="28" spans="1:9" ht="24.95" customHeight="1" x14ac:dyDescent="0.25">
      <c r="A28" s="218"/>
      <c r="B28" s="62" t="s">
        <v>17</v>
      </c>
      <c r="C28" s="45">
        <f>518*1.472/1.399</f>
        <v>545.02930664760538</v>
      </c>
      <c r="D28" s="99"/>
      <c r="E28" s="101"/>
      <c r="F28" s="129">
        <f t="shared" si="0"/>
        <v>0</v>
      </c>
      <c r="G28" s="200"/>
      <c r="H28" s="200"/>
      <c r="I28" s="200"/>
    </row>
    <row r="29" spans="1:9" ht="24.95" customHeight="1" x14ac:dyDescent="0.25">
      <c r="A29" s="219" t="s">
        <v>24</v>
      </c>
      <c r="B29" s="59" t="s">
        <v>15</v>
      </c>
      <c r="C29" s="66">
        <f>1900*1.472/1.399</f>
        <v>1999.1422444603286</v>
      </c>
      <c r="D29" s="98"/>
      <c r="E29" s="100"/>
      <c r="F29" s="128">
        <f t="shared" si="0"/>
        <v>0</v>
      </c>
      <c r="G29" s="200"/>
      <c r="H29" s="200"/>
      <c r="I29" s="200"/>
    </row>
    <row r="30" spans="1:9" ht="24.95" customHeight="1" x14ac:dyDescent="0.25">
      <c r="A30" s="217"/>
      <c r="B30" s="62" t="s">
        <v>16</v>
      </c>
      <c r="C30" s="45">
        <f>950*1.472/1.399</f>
        <v>999.57112223016429</v>
      </c>
      <c r="D30" s="99"/>
      <c r="E30" s="101"/>
      <c r="F30" s="129">
        <f t="shared" si="0"/>
        <v>0</v>
      </c>
      <c r="G30" s="200"/>
      <c r="H30" s="200"/>
      <c r="I30" s="200"/>
    </row>
    <row r="31" spans="1:9" ht="24.95" customHeight="1" x14ac:dyDescent="0.25">
      <c r="A31" s="218"/>
      <c r="B31" s="59" t="s">
        <v>17</v>
      </c>
      <c r="C31" s="66">
        <f>570*1.472/1.399</f>
        <v>599.7426733380986</v>
      </c>
      <c r="D31" s="98"/>
      <c r="E31" s="100"/>
      <c r="F31" s="128">
        <f t="shared" si="0"/>
        <v>0</v>
      </c>
      <c r="G31" s="200"/>
      <c r="H31" s="200"/>
      <c r="I31" s="200"/>
    </row>
    <row r="32" spans="1:9" ht="19.149999999999999" customHeight="1" x14ac:dyDescent="0.2">
      <c r="A32" s="224" t="s">
        <v>269</v>
      </c>
      <c r="B32" s="225"/>
      <c r="C32" s="225"/>
      <c r="D32" s="225"/>
      <c r="E32" s="225"/>
      <c r="F32" s="226"/>
      <c r="G32" s="201" t="s">
        <v>196</v>
      </c>
      <c r="H32" s="201"/>
      <c r="I32" s="201"/>
    </row>
    <row r="33" spans="1:9" ht="24.95" customHeight="1" x14ac:dyDescent="0.25">
      <c r="A33" s="215" t="s">
        <v>14</v>
      </c>
      <c r="B33" s="59" t="s">
        <v>15</v>
      </c>
      <c r="C33" s="66">
        <f>1395*1.472/1.399</f>
        <v>1467.7912794853466</v>
      </c>
      <c r="D33" s="98"/>
      <c r="E33" s="102"/>
      <c r="F33" s="128">
        <f t="shared" ref="F33:F38" si="1">D33*E33</f>
        <v>0</v>
      </c>
      <c r="G33" s="200"/>
      <c r="H33" s="200"/>
      <c r="I33" s="200"/>
    </row>
    <row r="34" spans="1:9" ht="24.95" customHeight="1" x14ac:dyDescent="0.25">
      <c r="A34" s="217"/>
      <c r="B34" s="62" t="s">
        <v>16</v>
      </c>
      <c r="C34" s="45">
        <f>750*1.472/1.399</f>
        <v>789.13509649749824</v>
      </c>
      <c r="D34" s="99"/>
      <c r="E34" s="101"/>
      <c r="F34" s="129">
        <f t="shared" si="1"/>
        <v>0</v>
      </c>
      <c r="G34" s="200"/>
      <c r="H34" s="200"/>
      <c r="I34" s="200"/>
    </row>
    <row r="35" spans="1:9" ht="24.95" customHeight="1" x14ac:dyDescent="0.25">
      <c r="A35" s="218"/>
      <c r="B35" s="59" t="s">
        <v>17</v>
      </c>
      <c r="C35" s="66">
        <f>450*1.472/1.399</f>
        <v>473.48105789849893</v>
      </c>
      <c r="D35" s="98"/>
      <c r="E35" s="102"/>
      <c r="F35" s="128">
        <f t="shared" si="1"/>
        <v>0</v>
      </c>
      <c r="G35" s="200"/>
      <c r="H35" s="200"/>
      <c r="I35" s="200"/>
    </row>
    <row r="36" spans="1:9" ht="24.95" customHeight="1" x14ac:dyDescent="0.25">
      <c r="A36" s="216" t="s">
        <v>23</v>
      </c>
      <c r="B36" s="62" t="s">
        <v>15</v>
      </c>
      <c r="C36" s="45">
        <f>1604*1.472/1.399</f>
        <v>1687.6969263759827</v>
      </c>
      <c r="D36" s="99"/>
      <c r="E36" s="101"/>
      <c r="F36" s="129">
        <f t="shared" si="1"/>
        <v>0</v>
      </c>
      <c r="G36" s="200"/>
      <c r="H36" s="200"/>
      <c r="I36" s="200"/>
    </row>
    <row r="37" spans="1:9" ht="24.95" customHeight="1" x14ac:dyDescent="0.25">
      <c r="A37" s="217"/>
      <c r="B37" s="59" t="s">
        <v>16</v>
      </c>
      <c r="C37" s="66">
        <f>863*1.472/1.399</f>
        <v>908.03145103645465</v>
      </c>
      <c r="D37" s="98"/>
      <c r="E37" s="102"/>
      <c r="F37" s="128">
        <f t="shared" si="1"/>
        <v>0</v>
      </c>
      <c r="G37" s="200"/>
      <c r="H37" s="200"/>
      <c r="I37" s="200"/>
    </row>
    <row r="38" spans="1:9" ht="24.95" customHeight="1" x14ac:dyDescent="0.25">
      <c r="A38" s="218"/>
      <c r="B38" s="62" t="s">
        <v>17</v>
      </c>
      <c r="C38" s="45">
        <f>518*1.472/1.399</f>
        <v>545.02930664760538</v>
      </c>
      <c r="D38" s="99"/>
      <c r="E38" s="101"/>
      <c r="F38" s="129">
        <f t="shared" si="1"/>
        <v>0</v>
      </c>
      <c r="G38" s="200"/>
      <c r="H38" s="200"/>
      <c r="I38" s="200"/>
    </row>
    <row r="39" spans="1:9" ht="24.95" customHeight="1" x14ac:dyDescent="0.25">
      <c r="A39" s="219" t="s">
        <v>24</v>
      </c>
      <c r="B39" s="59" t="s">
        <v>15</v>
      </c>
      <c r="C39" s="68" t="s">
        <v>26</v>
      </c>
      <c r="D39" s="68" t="s">
        <v>26</v>
      </c>
      <c r="E39" s="68" t="s">
        <v>26</v>
      </c>
      <c r="F39" s="68" t="s">
        <v>26</v>
      </c>
      <c r="G39" s="130"/>
      <c r="H39" s="130"/>
      <c r="I39" s="130"/>
    </row>
    <row r="40" spans="1:9" ht="24.95" customHeight="1" x14ac:dyDescent="0.25">
      <c r="A40" s="217"/>
      <c r="B40" s="62" t="s">
        <v>16</v>
      </c>
      <c r="C40" s="69" t="s">
        <v>26</v>
      </c>
      <c r="D40" s="69" t="s">
        <v>26</v>
      </c>
      <c r="E40" s="69" t="s">
        <v>26</v>
      </c>
      <c r="F40" s="69" t="s">
        <v>26</v>
      </c>
      <c r="G40" s="130"/>
      <c r="H40" s="130"/>
      <c r="I40" s="130"/>
    </row>
    <row r="41" spans="1:9" ht="24.95" customHeight="1" x14ac:dyDescent="0.25">
      <c r="A41" s="218"/>
      <c r="B41" s="59" t="s">
        <v>17</v>
      </c>
      <c r="C41" s="68" t="s">
        <v>26</v>
      </c>
      <c r="D41" s="68" t="s">
        <v>26</v>
      </c>
      <c r="E41" s="68" t="s">
        <v>26</v>
      </c>
      <c r="F41" s="68" t="s">
        <v>26</v>
      </c>
      <c r="G41" s="130"/>
      <c r="H41" s="130"/>
      <c r="I41" s="130"/>
    </row>
    <row r="42" spans="1:9" ht="20.100000000000001" customHeight="1" x14ac:dyDescent="0.2">
      <c r="A42" s="228" t="s">
        <v>27</v>
      </c>
      <c r="B42" s="206"/>
      <c r="C42" s="206"/>
      <c r="D42" s="206"/>
      <c r="E42" s="206"/>
      <c r="F42" s="207"/>
      <c r="G42" s="130"/>
      <c r="H42" s="130"/>
      <c r="I42" s="130"/>
    </row>
    <row r="43" spans="1:9" ht="39.75" customHeight="1" x14ac:dyDescent="0.2">
      <c r="A43" s="220" t="s">
        <v>28</v>
      </c>
      <c r="B43" s="206"/>
      <c r="C43" s="206"/>
      <c r="D43" s="206"/>
      <c r="E43" s="206"/>
      <c r="F43" s="207"/>
      <c r="G43" s="130"/>
      <c r="H43" s="130"/>
      <c r="I43" s="130"/>
    </row>
    <row r="44" spans="1:9" ht="45" customHeight="1" x14ac:dyDescent="0.2">
      <c r="A44" s="211" t="s">
        <v>29</v>
      </c>
      <c r="B44" s="212"/>
      <c r="C44" s="208" t="s">
        <v>30</v>
      </c>
      <c r="D44" s="206"/>
      <c r="E44" s="206"/>
      <c r="F44" s="207"/>
      <c r="G44" s="130"/>
      <c r="H44" s="130"/>
      <c r="I44" s="130"/>
    </row>
    <row r="45" spans="1:9" ht="45" customHeight="1" x14ac:dyDescent="0.2">
      <c r="A45" s="213"/>
      <c r="B45" s="214"/>
      <c r="C45" s="215" t="s">
        <v>31</v>
      </c>
      <c r="D45" s="206"/>
      <c r="E45" s="206"/>
      <c r="F45" s="207"/>
      <c r="G45" s="130"/>
      <c r="H45" s="130"/>
      <c r="I45" s="130"/>
    </row>
    <row r="46" spans="1:9" ht="47.25" customHeight="1" x14ac:dyDescent="0.2">
      <c r="A46" s="221" t="s">
        <v>32</v>
      </c>
      <c r="B46" s="206"/>
      <c r="C46" s="206"/>
      <c r="D46" s="206"/>
      <c r="E46" s="206"/>
      <c r="F46" s="207"/>
      <c r="G46" s="130"/>
      <c r="H46" s="130"/>
      <c r="I46" s="130"/>
    </row>
    <row r="47" spans="1:9" ht="24.95" customHeight="1" x14ac:dyDescent="0.2">
      <c r="A47" s="209" t="s">
        <v>3</v>
      </c>
      <c r="B47" s="207"/>
      <c r="C47" s="209" t="s">
        <v>33</v>
      </c>
      <c r="D47" s="206"/>
      <c r="E47" s="206"/>
      <c r="F47" s="207"/>
      <c r="G47" s="130"/>
      <c r="H47" s="130"/>
      <c r="I47" s="130"/>
    </row>
    <row r="48" spans="1:9" ht="24.95" customHeight="1" x14ac:dyDescent="0.2">
      <c r="A48" s="210" t="s">
        <v>34</v>
      </c>
      <c r="B48" s="207"/>
      <c r="C48" s="210" t="s">
        <v>35</v>
      </c>
      <c r="D48" s="206"/>
      <c r="E48" s="206"/>
      <c r="F48" s="207"/>
      <c r="G48" s="130"/>
      <c r="H48" s="130"/>
      <c r="I48" s="130"/>
    </row>
    <row r="49" spans="1:9" ht="24.95" customHeight="1" x14ac:dyDescent="0.2">
      <c r="A49" s="223" t="s">
        <v>36</v>
      </c>
      <c r="B49" s="207"/>
      <c r="C49" s="205" t="s">
        <v>37</v>
      </c>
      <c r="D49" s="206"/>
      <c r="E49" s="206"/>
      <c r="F49" s="207"/>
      <c r="G49" s="130"/>
      <c r="H49" s="130"/>
      <c r="I49" s="130"/>
    </row>
    <row r="50" spans="1:9" ht="24.95" customHeight="1" x14ac:dyDescent="0.2">
      <c r="A50" s="210" t="s">
        <v>38</v>
      </c>
      <c r="B50" s="207"/>
      <c r="C50" s="210" t="s">
        <v>39</v>
      </c>
      <c r="D50" s="206"/>
      <c r="E50" s="206"/>
      <c r="F50" s="207"/>
      <c r="G50" s="130"/>
      <c r="H50" s="130"/>
      <c r="I50" s="130"/>
    </row>
    <row r="51" spans="1:9" ht="24.95" customHeight="1" x14ac:dyDescent="0.2">
      <c r="A51" s="53"/>
      <c r="B51" s="53"/>
      <c r="C51" s="53"/>
      <c r="D51" s="53"/>
      <c r="E51" s="53"/>
      <c r="F51" s="53"/>
      <c r="G51" s="130"/>
      <c r="H51" s="130"/>
      <c r="I51" s="130"/>
    </row>
    <row r="52" spans="1:9" ht="24.95" customHeight="1" x14ac:dyDescent="0.2">
      <c r="A52" s="227" t="s">
        <v>40</v>
      </c>
      <c r="B52" s="206"/>
      <c r="C52" s="206"/>
      <c r="D52" s="206"/>
      <c r="E52" s="206"/>
      <c r="F52" s="206"/>
      <c r="G52" s="206"/>
      <c r="H52" s="206"/>
      <c r="I52" s="207"/>
    </row>
    <row r="53" spans="1:9" ht="24.95" customHeight="1" x14ac:dyDescent="0.2">
      <c r="A53" s="215" t="s">
        <v>41</v>
      </c>
      <c r="B53" s="203"/>
      <c r="C53" s="203"/>
      <c r="D53" s="203"/>
      <c r="E53" s="203"/>
      <c r="F53" s="203"/>
      <c r="G53" s="203"/>
      <c r="H53" s="203"/>
      <c r="I53" s="204"/>
    </row>
    <row r="54" spans="1:9" ht="30" customHeight="1" x14ac:dyDescent="0.2">
      <c r="A54" s="202" t="s">
        <v>241</v>
      </c>
      <c r="B54" s="203"/>
      <c r="C54" s="203"/>
      <c r="D54" s="203"/>
      <c r="E54" s="203"/>
      <c r="F54" s="203"/>
      <c r="G54" s="203"/>
      <c r="H54" s="203"/>
      <c r="I54" s="204"/>
    </row>
    <row r="55" spans="1:9" ht="30" customHeight="1" x14ac:dyDescent="0.2">
      <c r="A55" s="229" t="s">
        <v>242</v>
      </c>
      <c r="B55" s="203"/>
      <c r="C55" s="203"/>
      <c r="D55" s="203"/>
      <c r="E55" s="203"/>
      <c r="F55" s="203"/>
      <c r="G55" s="203"/>
      <c r="H55" s="203"/>
      <c r="I55" s="204"/>
    </row>
    <row r="56" spans="1:9" ht="30" customHeight="1" x14ac:dyDescent="0.2">
      <c r="A56" s="202" t="s">
        <v>42</v>
      </c>
      <c r="B56" s="203"/>
      <c r="C56" s="203"/>
      <c r="D56" s="203"/>
      <c r="E56" s="203"/>
      <c r="F56" s="203"/>
      <c r="G56" s="203"/>
      <c r="H56" s="203"/>
      <c r="I56" s="204"/>
    </row>
    <row r="57" spans="1:9" x14ac:dyDescent="0.25">
      <c r="B57" s="230"/>
      <c r="C57" s="231"/>
      <c r="D57" s="231"/>
      <c r="E57" s="231"/>
    </row>
    <row r="58" spans="1:9" ht="24.75" customHeight="1" x14ac:dyDescent="0.2">
      <c r="B58" s="137" t="s">
        <v>167</v>
      </c>
      <c r="C58" s="138"/>
      <c r="D58" s="138"/>
      <c r="E58" s="138"/>
    </row>
    <row r="59" spans="1:9" ht="21.75" customHeight="1" x14ac:dyDescent="0.2">
      <c r="B59" s="140" t="s">
        <v>243</v>
      </c>
      <c r="C59" s="141"/>
      <c r="D59" s="141"/>
      <c r="E59" s="141"/>
    </row>
    <row r="60" spans="1:9" x14ac:dyDescent="0.2">
      <c r="B60" s="139" t="s">
        <v>244</v>
      </c>
      <c r="C60" s="138"/>
      <c r="D60" s="138"/>
      <c r="E60" s="138"/>
    </row>
  </sheetData>
  <sheetProtection selectLockedCells="1"/>
  <mergeCells count="63">
    <mergeCell ref="B57:E57"/>
    <mergeCell ref="A2:I2"/>
    <mergeCell ref="A12:I12"/>
    <mergeCell ref="A23:A25"/>
    <mergeCell ref="A17:A19"/>
    <mergeCell ref="A26:A28"/>
    <mergeCell ref="A20:F20"/>
    <mergeCell ref="A6:I6"/>
    <mergeCell ref="G9:I9"/>
    <mergeCell ref="A3:I3"/>
    <mergeCell ref="A5:I5"/>
    <mergeCell ref="A7:I7"/>
    <mergeCell ref="A4:I4"/>
    <mergeCell ref="A8:I8"/>
    <mergeCell ref="A13:A15"/>
    <mergeCell ref="A11:I11"/>
    <mergeCell ref="A16:I16"/>
    <mergeCell ref="A9:A10"/>
    <mergeCell ref="C9:C10"/>
    <mergeCell ref="A56:I56"/>
    <mergeCell ref="D9:F9"/>
    <mergeCell ref="B9:B10"/>
    <mergeCell ref="A49:B49"/>
    <mergeCell ref="A32:F32"/>
    <mergeCell ref="A33:A35"/>
    <mergeCell ref="A39:A41"/>
    <mergeCell ref="A46:F46"/>
    <mergeCell ref="A22:F22"/>
    <mergeCell ref="C48:F48"/>
    <mergeCell ref="A52:I52"/>
    <mergeCell ref="A42:F42"/>
    <mergeCell ref="A55:I55"/>
    <mergeCell ref="A36:A38"/>
    <mergeCell ref="A29:A31"/>
    <mergeCell ref="A53:I53"/>
    <mergeCell ref="A43:F43"/>
    <mergeCell ref="C50:F50"/>
    <mergeCell ref="G32:I32"/>
    <mergeCell ref="G33:I33"/>
    <mergeCell ref="G34:I34"/>
    <mergeCell ref="G35:I35"/>
    <mergeCell ref="G36:I36"/>
    <mergeCell ref="G37:I37"/>
    <mergeCell ref="G38:I38"/>
    <mergeCell ref="A54:I54"/>
    <mergeCell ref="C49:F49"/>
    <mergeCell ref="C44:F44"/>
    <mergeCell ref="A47:B47"/>
    <mergeCell ref="C47:F47"/>
    <mergeCell ref="A50:B50"/>
    <mergeCell ref="A48:B48"/>
    <mergeCell ref="A44:B45"/>
    <mergeCell ref="C45:F45"/>
    <mergeCell ref="G28:I28"/>
    <mergeCell ref="G29:I29"/>
    <mergeCell ref="G30:I30"/>
    <mergeCell ref="G31:I31"/>
    <mergeCell ref="G22:I22"/>
    <mergeCell ref="G23:I23"/>
    <mergeCell ref="G24:I24"/>
    <mergeCell ref="G25:I25"/>
    <mergeCell ref="G26:I26"/>
    <mergeCell ref="G27:I27"/>
  </mergeCells>
  <conditionalFormatting sqref="E58:E60">
    <cfRule type="colorScale" priority="1">
      <colorScale>
        <cfvo type="min"/>
        <cfvo type="percentile" val="50"/>
        <cfvo type="max"/>
        <color rgb="FFFDEDEC"/>
        <color rgb="FFFFF2CC"/>
        <color rgb="FFE2F0D9"/>
      </colorScale>
    </cfRule>
  </conditionalFormatting>
  <dataValidations count="2">
    <dataValidation type="whole" allowBlank="1" sqref="E22:E56 A43:A56 C57:E57">
      <formula1>0</formula1>
      <formula2>100</formula2>
    </dataValidation>
    <dataValidation type="list" allowBlank="1" showDropDown="1" sqref="C58:C60">
      <formula1>"τ.μ.,τεμ.,KVA,κατ΄ αποκοπή,τρέχον μέτρο,κ.μ."</formula1>
    </dataValidation>
  </dataValidations>
  <printOptions horizontalCentered="1"/>
  <pageMargins left="0.59055118110236227" right="0.59055118110236227" top="0.59055118110236227" bottom="0.59055118110236227" header="0" footer="0"/>
  <pageSetup paperSize="9" scale="44" fitToHeight="2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zoomScale="85" zoomScaleNormal="85" zoomScaleSheetLayoutView="85" workbookViewId="0"/>
  </sheetViews>
  <sheetFormatPr defaultColWidth="10" defaultRowHeight="14.25" x14ac:dyDescent="0.25"/>
  <cols>
    <col min="1" max="1" width="21" style="7" customWidth="1"/>
    <col min="2" max="2" width="35.7109375" style="7" customWidth="1"/>
    <col min="3" max="3" width="32.28515625" style="7" customWidth="1"/>
    <col min="4" max="4" width="32.140625" style="7" customWidth="1"/>
    <col min="5" max="5" width="34.140625" style="7" customWidth="1"/>
    <col min="6" max="16384" width="10" style="7"/>
  </cols>
  <sheetData>
    <row r="1" spans="1:9" s="165" customFormat="1" ht="90" customHeight="1" x14ac:dyDescent="0.25">
      <c r="A1" s="196"/>
      <c r="B1" s="196"/>
      <c r="C1" s="197"/>
      <c r="D1" s="196"/>
      <c r="E1" s="196"/>
      <c r="F1" s="195"/>
      <c r="G1" s="54"/>
      <c r="H1" s="54"/>
      <c r="I1" s="54"/>
    </row>
    <row r="2" spans="1:9" s="8" customFormat="1" ht="30" customHeight="1" x14ac:dyDescent="0.25">
      <c r="A2" s="251" t="s">
        <v>267</v>
      </c>
      <c r="B2" s="233"/>
      <c r="C2" s="233"/>
      <c r="D2" s="233"/>
      <c r="E2" s="233"/>
    </row>
    <row r="3" spans="1:9" s="8" customFormat="1" ht="42" customHeight="1" x14ac:dyDescent="0.25">
      <c r="A3" s="238" t="s">
        <v>106</v>
      </c>
      <c r="B3" s="233"/>
      <c r="C3" s="233"/>
      <c r="D3" s="233"/>
      <c r="E3" s="233"/>
    </row>
    <row r="4" spans="1:9" s="8" customFormat="1" ht="24.95" customHeight="1" x14ac:dyDescent="0.25">
      <c r="A4" s="239" t="s">
        <v>253</v>
      </c>
      <c r="B4" s="241"/>
      <c r="C4" s="241"/>
      <c r="D4" s="241"/>
      <c r="E4" s="241"/>
    </row>
    <row r="5" spans="1:9" s="8" customFormat="1" ht="24.95" customHeight="1" x14ac:dyDescent="0.25">
      <c r="A5" s="239" t="s">
        <v>256</v>
      </c>
      <c r="B5" s="241"/>
      <c r="C5" s="241"/>
      <c r="D5" s="241"/>
      <c r="E5" s="241"/>
    </row>
    <row r="6" spans="1:9" s="9" customFormat="1" ht="15.6" customHeight="1" x14ac:dyDescent="0.25">
      <c r="A6" s="249"/>
      <c r="B6" s="250"/>
      <c r="C6" s="13"/>
      <c r="D6" s="13"/>
      <c r="E6" s="13"/>
    </row>
    <row r="7" spans="1:9" s="9" customFormat="1" ht="24.95" customHeight="1" x14ac:dyDescent="0.2">
      <c r="A7" s="245" t="s">
        <v>43</v>
      </c>
      <c r="B7" s="246"/>
      <c r="C7" s="247"/>
      <c r="D7" s="248"/>
      <c r="E7" s="248"/>
    </row>
    <row r="8" spans="1:9" s="9" customFormat="1" ht="24.95" customHeight="1" x14ac:dyDescent="0.2">
      <c r="A8" s="245" t="s">
        <v>44</v>
      </c>
      <c r="B8" s="246"/>
      <c r="C8" s="247"/>
      <c r="D8" s="248"/>
      <c r="E8" s="248"/>
    </row>
    <row r="9" spans="1:9" s="9" customFormat="1" ht="24.95" customHeight="1" x14ac:dyDescent="0.2">
      <c r="A9" s="245" t="s">
        <v>45</v>
      </c>
      <c r="B9" s="246"/>
      <c r="C9" s="247"/>
      <c r="D9" s="248"/>
      <c r="E9" s="248"/>
    </row>
    <row r="10" spans="1:9" s="9" customFormat="1" ht="24.95" customHeight="1" x14ac:dyDescent="0.2">
      <c r="A10" s="245" t="s">
        <v>46</v>
      </c>
      <c r="B10" s="246"/>
      <c r="C10" s="247"/>
      <c r="D10" s="248"/>
      <c r="E10" s="248"/>
    </row>
    <row r="11" spans="1:9" s="9" customFormat="1" ht="24.95" customHeight="1" x14ac:dyDescent="0.2">
      <c r="A11" s="245" t="s">
        <v>47</v>
      </c>
      <c r="B11" s="246"/>
      <c r="C11" s="247"/>
      <c r="D11" s="248"/>
      <c r="E11" s="248"/>
    </row>
    <row r="12" spans="1:9" s="9" customFormat="1" ht="20.25" customHeight="1" x14ac:dyDescent="0.25">
      <c r="A12" s="13"/>
      <c r="B12" s="13"/>
      <c r="C12" s="13"/>
      <c r="D12" s="13"/>
      <c r="E12" s="13"/>
    </row>
    <row r="13" spans="1:9" ht="24" customHeight="1" x14ac:dyDescent="0.2">
      <c r="A13" s="244" t="s">
        <v>236</v>
      </c>
      <c r="B13" s="236"/>
      <c r="C13" s="236"/>
      <c r="D13" s="236"/>
      <c r="E13" s="237"/>
    </row>
    <row r="14" spans="1:9" ht="39" customHeight="1" x14ac:dyDescent="0.2">
      <c r="A14" s="158" t="s">
        <v>59</v>
      </c>
      <c r="B14" s="242" t="s">
        <v>60</v>
      </c>
      <c r="C14" s="236"/>
      <c r="D14" s="236"/>
      <c r="E14" s="237"/>
    </row>
    <row r="15" spans="1:9" ht="24" customHeight="1" x14ac:dyDescent="0.2">
      <c r="A15" s="243" t="s">
        <v>22</v>
      </c>
      <c r="B15" s="236"/>
      <c r="C15" s="236"/>
      <c r="D15" s="236"/>
      <c r="E15" s="237"/>
    </row>
    <row r="16" spans="1:9" ht="77.45" customHeight="1" x14ac:dyDescent="0.25">
      <c r="A16" s="71" t="s">
        <v>48</v>
      </c>
      <c r="B16" s="71" t="s">
        <v>107</v>
      </c>
      <c r="C16" s="72" t="s">
        <v>108</v>
      </c>
      <c r="D16" s="72" t="s">
        <v>109</v>
      </c>
      <c r="E16" s="72" t="s">
        <v>246</v>
      </c>
    </row>
    <row r="17" spans="1:5" ht="20.100000000000001" customHeight="1" x14ac:dyDescent="0.25">
      <c r="A17" s="73" t="s">
        <v>111</v>
      </c>
      <c r="B17" s="74" t="s">
        <v>112</v>
      </c>
      <c r="C17" s="75">
        <v>2.6599999999999999E-2</v>
      </c>
      <c r="D17" s="103"/>
      <c r="E17" s="76">
        <f>C17*D17</f>
        <v>0</v>
      </c>
    </row>
    <row r="18" spans="1:5" ht="30" customHeight="1" x14ac:dyDescent="0.25">
      <c r="A18" s="73" t="s">
        <v>113</v>
      </c>
      <c r="B18" s="74" t="s">
        <v>114</v>
      </c>
      <c r="C18" s="75">
        <v>0.28000000000000003</v>
      </c>
      <c r="D18" s="103"/>
      <c r="E18" s="76">
        <f>C18*D18</f>
        <v>0</v>
      </c>
    </row>
    <row r="19" spans="1:5" ht="20.100000000000001" customHeight="1" x14ac:dyDescent="0.25">
      <c r="A19" s="73" t="s">
        <v>115</v>
      </c>
      <c r="B19" s="74" t="s">
        <v>116</v>
      </c>
      <c r="C19" s="75" t="s">
        <v>26</v>
      </c>
      <c r="D19" s="103"/>
      <c r="E19" s="76" t="s">
        <v>26</v>
      </c>
    </row>
    <row r="20" spans="1:5" ht="20.100000000000001" customHeight="1" x14ac:dyDescent="0.25">
      <c r="A20" s="73" t="s">
        <v>117</v>
      </c>
      <c r="B20" s="74" t="s">
        <v>118</v>
      </c>
      <c r="C20" s="77">
        <v>6.6699999999999995E-2</v>
      </c>
      <c r="D20" s="103"/>
      <c r="E20" s="76">
        <f t="shared" ref="E20:E34" si="0">C20*D20</f>
        <v>0</v>
      </c>
    </row>
    <row r="21" spans="1:5" ht="20.100000000000001" customHeight="1" x14ac:dyDescent="0.25">
      <c r="A21" s="73" t="s">
        <v>119</v>
      </c>
      <c r="B21" s="74" t="s">
        <v>120</v>
      </c>
      <c r="C21" s="77">
        <v>0.1</v>
      </c>
      <c r="D21" s="103"/>
      <c r="E21" s="76">
        <f t="shared" si="0"/>
        <v>0</v>
      </c>
    </row>
    <row r="22" spans="1:5" ht="20.100000000000001" customHeight="1" x14ac:dyDescent="0.25">
      <c r="A22" s="73" t="s">
        <v>121</v>
      </c>
      <c r="B22" s="74" t="s">
        <v>122</v>
      </c>
      <c r="C22" s="77">
        <v>9.3299999999999994E-2</v>
      </c>
      <c r="D22" s="103"/>
      <c r="E22" s="76">
        <f t="shared" si="0"/>
        <v>0</v>
      </c>
    </row>
    <row r="23" spans="1:5" ht="20.100000000000001" customHeight="1" x14ac:dyDescent="0.25">
      <c r="A23" s="73" t="s">
        <v>123</v>
      </c>
      <c r="B23" s="74" t="s">
        <v>124</v>
      </c>
      <c r="C23" s="77">
        <v>1.67E-2</v>
      </c>
      <c r="D23" s="103"/>
      <c r="E23" s="76">
        <f t="shared" si="0"/>
        <v>0</v>
      </c>
    </row>
    <row r="24" spans="1:5" ht="20.100000000000001" customHeight="1" x14ac:dyDescent="0.25">
      <c r="A24" s="73" t="s">
        <v>125</v>
      </c>
      <c r="B24" s="74" t="s">
        <v>126</v>
      </c>
      <c r="C24" s="77">
        <v>2.6599999999999999E-2</v>
      </c>
      <c r="D24" s="103"/>
      <c r="E24" s="76">
        <f t="shared" si="0"/>
        <v>0</v>
      </c>
    </row>
    <row r="25" spans="1:5" ht="20.100000000000001" customHeight="1" x14ac:dyDescent="0.25">
      <c r="A25" s="73" t="s">
        <v>127</v>
      </c>
      <c r="B25" s="74" t="s">
        <v>128</v>
      </c>
      <c r="C25" s="77">
        <v>6.7000000000000004E-2</v>
      </c>
      <c r="D25" s="103"/>
      <c r="E25" s="76">
        <f t="shared" si="0"/>
        <v>0</v>
      </c>
    </row>
    <row r="26" spans="1:5" ht="20.100000000000001" customHeight="1" x14ac:dyDescent="0.25">
      <c r="A26" s="73" t="s">
        <v>129</v>
      </c>
      <c r="B26" s="74" t="s">
        <v>130</v>
      </c>
      <c r="C26" s="77">
        <v>3.3300000000000003E-2</v>
      </c>
      <c r="D26" s="103"/>
      <c r="E26" s="76">
        <f t="shared" si="0"/>
        <v>0</v>
      </c>
    </row>
    <row r="27" spans="1:5" ht="30" customHeight="1" x14ac:dyDescent="0.25">
      <c r="A27" s="73" t="s">
        <v>131</v>
      </c>
      <c r="B27" s="74" t="s">
        <v>132</v>
      </c>
      <c r="C27" s="77">
        <v>0.06</v>
      </c>
      <c r="D27" s="103"/>
      <c r="E27" s="76">
        <f t="shared" si="0"/>
        <v>0</v>
      </c>
    </row>
    <row r="28" spans="1:5" ht="20.100000000000001" customHeight="1" x14ac:dyDescent="0.25">
      <c r="A28" s="73" t="s">
        <v>133</v>
      </c>
      <c r="B28" s="74" t="s">
        <v>134</v>
      </c>
      <c r="C28" s="77">
        <v>0.05</v>
      </c>
      <c r="D28" s="103"/>
      <c r="E28" s="76">
        <f t="shared" si="0"/>
        <v>0</v>
      </c>
    </row>
    <row r="29" spans="1:5" ht="20.100000000000001" customHeight="1" x14ac:dyDescent="0.25">
      <c r="A29" s="73" t="s">
        <v>135</v>
      </c>
      <c r="B29" s="74" t="s">
        <v>136</v>
      </c>
      <c r="C29" s="77">
        <v>0.01</v>
      </c>
      <c r="D29" s="103"/>
      <c r="E29" s="76">
        <f t="shared" si="0"/>
        <v>0</v>
      </c>
    </row>
    <row r="30" spans="1:5" ht="20.100000000000001" customHeight="1" x14ac:dyDescent="0.25">
      <c r="A30" s="73" t="s">
        <v>137</v>
      </c>
      <c r="B30" s="74" t="s">
        <v>138</v>
      </c>
      <c r="C30" s="77">
        <v>2.6599999999999999E-2</v>
      </c>
      <c r="D30" s="103"/>
      <c r="E30" s="76">
        <f t="shared" si="0"/>
        <v>0</v>
      </c>
    </row>
    <row r="31" spans="1:5" ht="20.100000000000001" customHeight="1" x14ac:dyDescent="0.25">
      <c r="A31" s="73" t="s">
        <v>139</v>
      </c>
      <c r="B31" s="74" t="s">
        <v>140</v>
      </c>
      <c r="C31" s="77">
        <v>2.6599999999999999E-2</v>
      </c>
      <c r="D31" s="103"/>
      <c r="E31" s="76">
        <f t="shared" si="0"/>
        <v>0</v>
      </c>
    </row>
    <row r="32" spans="1:5" ht="20.100000000000001" customHeight="1" x14ac:dyDescent="0.25">
      <c r="A32" s="73" t="s">
        <v>141</v>
      </c>
      <c r="B32" s="74" t="s">
        <v>142</v>
      </c>
      <c r="C32" s="77">
        <v>4.6699999999999998E-2</v>
      </c>
      <c r="D32" s="103"/>
      <c r="E32" s="76">
        <f t="shared" si="0"/>
        <v>0</v>
      </c>
    </row>
    <row r="33" spans="1:5" ht="20.100000000000001" customHeight="1" x14ac:dyDescent="0.25">
      <c r="A33" s="73" t="s">
        <v>143</v>
      </c>
      <c r="B33" s="74" t="s">
        <v>144</v>
      </c>
      <c r="C33" s="77">
        <v>5.33E-2</v>
      </c>
      <c r="D33" s="103"/>
      <c r="E33" s="76">
        <f t="shared" si="0"/>
        <v>0</v>
      </c>
    </row>
    <row r="34" spans="1:5" ht="30" customHeight="1" x14ac:dyDescent="0.25">
      <c r="A34" s="73" t="s">
        <v>145</v>
      </c>
      <c r="B34" s="74" t="s">
        <v>146</v>
      </c>
      <c r="C34" s="75">
        <v>1.66E-2</v>
      </c>
      <c r="D34" s="103"/>
      <c r="E34" s="76">
        <f t="shared" si="0"/>
        <v>0</v>
      </c>
    </row>
    <row r="35" spans="1:5" ht="24.95" customHeight="1" x14ac:dyDescent="0.25">
      <c r="A35" s="78"/>
      <c r="B35" s="79" t="s">
        <v>147</v>
      </c>
      <c r="C35" s="80">
        <f>SUM(C17:C34)</f>
        <v>0.99999999999999989</v>
      </c>
      <c r="D35" s="81"/>
      <c r="E35" s="82">
        <f>SUM(E17:E34)</f>
        <v>0</v>
      </c>
    </row>
    <row r="36" spans="1:5" ht="24.95" customHeight="1" x14ac:dyDescent="0.2">
      <c r="A36" s="243" t="s">
        <v>25</v>
      </c>
      <c r="B36" s="236"/>
      <c r="C36" s="236"/>
      <c r="D36" s="236"/>
      <c r="E36" s="237"/>
    </row>
    <row r="37" spans="1:5" ht="129" customHeight="1" x14ac:dyDescent="0.25">
      <c r="A37" s="71" t="s">
        <v>48</v>
      </c>
      <c r="B37" s="71" t="s">
        <v>107</v>
      </c>
      <c r="C37" s="72" t="s">
        <v>108</v>
      </c>
      <c r="D37" s="72" t="s">
        <v>148</v>
      </c>
      <c r="E37" s="72" t="s">
        <v>110</v>
      </c>
    </row>
    <row r="38" spans="1:5" ht="20.100000000000001" customHeight="1" x14ac:dyDescent="0.25">
      <c r="A38" s="73" t="s">
        <v>111</v>
      </c>
      <c r="B38" s="74" t="s">
        <v>112</v>
      </c>
      <c r="C38" s="75">
        <v>2.87E-2</v>
      </c>
      <c r="D38" s="103"/>
      <c r="E38" s="76">
        <f>C38*D38</f>
        <v>0</v>
      </c>
    </row>
    <row r="39" spans="1:5" ht="30" customHeight="1" x14ac:dyDescent="0.25">
      <c r="A39" s="73" t="s">
        <v>113</v>
      </c>
      <c r="B39" s="74" t="s">
        <v>114</v>
      </c>
      <c r="C39" s="75"/>
      <c r="D39" s="103"/>
      <c r="E39" s="76">
        <f>C39*D39</f>
        <v>0</v>
      </c>
    </row>
    <row r="40" spans="1:5" ht="20.100000000000001" customHeight="1" x14ac:dyDescent="0.25">
      <c r="A40" s="73" t="s">
        <v>115</v>
      </c>
      <c r="B40" s="74" t="s">
        <v>116</v>
      </c>
      <c r="C40" s="75">
        <v>0.2258</v>
      </c>
      <c r="D40" s="103"/>
      <c r="E40" s="76" t="s">
        <v>26</v>
      </c>
    </row>
    <row r="41" spans="1:5" ht="20.100000000000001" customHeight="1" x14ac:dyDescent="0.25">
      <c r="A41" s="73" t="s">
        <v>117</v>
      </c>
      <c r="B41" s="74" t="s">
        <v>118</v>
      </c>
      <c r="C41" s="75">
        <v>7.17E-2</v>
      </c>
      <c r="D41" s="103"/>
      <c r="E41" s="76">
        <f t="shared" ref="E41:E55" si="1">C41*D41</f>
        <v>0</v>
      </c>
    </row>
    <row r="42" spans="1:5" ht="20.100000000000001" customHeight="1" x14ac:dyDescent="0.25">
      <c r="A42" s="73" t="s">
        <v>119</v>
      </c>
      <c r="B42" s="74" t="s">
        <v>120</v>
      </c>
      <c r="C42" s="75">
        <v>0.1075</v>
      </c>
      <c r="D42" s="103"/>
      <c r="E42" s="76">
        <f t="shared" si="1"/>
        <v>0</v>
      </c>
    </row>
    <row r="43" spans="1:5" ht="20.100000000000001" customHeight="1" x14ac:dyDescent="0.25">
      <c r="A43" s="73" t="s">
        <v>121</v>
      </c>
      <c r="B43" s="74" t="s">
        <v>122</v>
      </c>
      <c r="C43" s="75">
        <v>0.1004</v>
      </c>
      <c r="D43" s="103"/>
      <c r="E43" s="76">
        <f t="shared" si="1"/>
        <v>0</v>
      </c>
    </row>
    <row r="44" spans="1:5" ht="20.100000000000001" customHeight="1" x14ac:dyDescent="0.25">
      <c r="A44" s="73" t="s">
        <v>123</v>
      </c>
      <c r="B44" s="74" t="s">
        <v>124</v>
      </c>
      <c r="C44" s="75">
        <v>1.7899999999999999E-2</v>
      </c>
      <c r="D44" s="103"/>
      <c r="E44" s="76">
        <f t="shared" si="1"/>
        <v>0</v>
      </c>
    </row>
    <row r="45" spans="1:5" ht="20.100000000000001" customHeight="1" x14ac:dyDescent="0.25">
      <c r="A45" s="73" t="s">
        <v>125</v>
      </c>
      <c r="B45" s="74" t="s">
        <v>126</v>
      </c>
      <c r="C45" s="75">
        <v>2.87E-2</v>
      </c>
      <c r="D45" s="103"/>
      <c r="E45" s="76">
        <f t="shared" si="1"/>
        <v>0</v>
      </c>
    </row>
    <row r="46" spans="1:5" ht="20.100000000000001" customHeight="1" x14ac:dyDescent="0.25">
      <c r="A46" s="73" t="s">
        <v>127</v>
      </c>
      <c r="B46" s="74" t="s">
        <v>128</v>
      </c>
      <c r="C46" s="75">
        <v>7.17E-2</v>
      </c>
      <c r="D46" s="103"/>
      <c r="E46" s="76">
        <f t="shared" si="1"/>
        <v>0</v>
      </c>
    </row>
    <row r="47" spans="1:5" ht="20.100000000000001" customHeight="1" x14ac:dyDescent="0.25">
      <c r="A47" s="73" t="s">
        <v>129</v>
      </c>
      <c r="B47" s="74" t="s">
        <v>130</v>
      </c>
      <c r="C47" s="75">
        <v>3.5799999999999998E-2</v>
      </c>
      <c r="D47" s="103"/>
      <c r="E47" s="76">
        <f t="shared" si="1"/>
        <v>0</v>
      </c>
    </row>
    <row r="48" spans="1:5" ht="30" customHeight="1" x14ac:dyDescent="0.25">
      <c r="A48" s="73" t="s">
        <v>131</v>
      </c>
      <c r="B48" s="74" t="s">
        <v>132</v>
      </c>
      <c r="C48" s="75">
        <v>6.4500000000000002E-2</v>
      </c>
      <c r="D48" s="103"/>
      <c r="E48" s="76">
        <f t="shared" si="1"/>
        <v>0</v>
      </c>
    </row>
    <row r="49" spans="1:5" ht="20.100000000000001" customHeight="1" x14ac:dyDescent="0.25">
      <c r="A49" s="73" t="s">
        <v>133</v>
      </c>
      <c r="B49" s="74" t="s">
        <v>134</v>
      </c>
      <c r="C49" s="75">
        <v>5.3800000000000001E-2</v>
      </c>
      <c r="D49" s="103"/>
      <c r="E49" s="76">
        <f t="shared" si="1"/>
        <v>0</v>
      </c>
    </row>
    <row r="50" spans="1:5" ht="20.100000000000001" customHeight="1" x14ac:dyDescent="0.25">
      <c r="A50" s="73" t="s">
        <v>135</v>
      </c>
      <c r="B50" s="74" t="s">
        <v>136</v>
      </c>
      <c r="C50" s="75">
        <v>1.0699999999999999E-2</v>
      </c>
      <c r="D50" s="103"/>
      <c r="E50" s="76">
        <f t="shared" si="1"/>
        <v>0</v>
      </c>
    </row>
    <row r="51" spans="1:5" ht="20.100000000000001" customHeight="1" x14ac:dyDescent="0.25">
      <c r="A51" s="73" t="s">
        <v>137</v>
      </c>
      <c r="B51" s="74" t="s">
        <v>138</v>
      </c>
      <c r="C51" s="75">
        <v>2.87E-2</v>
      </c>
      <c r="D51" s="103"/>
      <c r="E51" s="76">
        <f t="shared" si="1"/>
        <v>0</v>
      </c>
    </row>
    <row r="52" spans="1:5" ht="20.100000000000001" customHeight="1" x14ac:dyDescent="0.25">
      <c r="A52" s="73" t="s">
        <v>139</v>
      </c>
      <c r="B52" s="74" t="s">
        <v>140</v>
      </c>
      <c r="C52" s="75">
        <v>2.87E-2</v>
      </c>
      <c r="D52" s="103"/>
      <c r="E52" s="76">
        <f t="shared" si="1"/>
        <v>0</v>
      </c>
    </row>
    <row r="53" spans="1:5" ht="20.100000000000001" customHeight="1" x14ac:dyDescent="0.25">
      <c r="A53" s="73" t="s">
        <v>141</v>
      </c>
      <c r="B53" s="74" t="s">
        <v>142</v>
      </c>
      <c r="C53" s="75">
        <v>5.0199999999999988E-2</v>
      </c>
      <c r="D53" s="103"/>
      <c r="E53" s="76">
        <f t="shared" si="1"/>
        <v>0</v>
      </c>
    </row>
    <row r="54" spans="1:5" ht="20.100000000000001" customHeight="1" x14ac:dyDescent="0.25">
      <c r="A54" s="73" t="s">
        <v>143</v>
      </c>
      <c r="B54" s="74" t="s">
        <v>144</v>
      </c>
      <c r="C54" s="75">
        <v>5.7299999999999997E-2</v>
      </c>
      <c r="D54" s="103"/>
      <c r="E54" s="76">
        <f t="shared" si="1"/>
        <v>0</v>
      </c>
    </row>
    <row r="55" spans="1:5" ht="30" customHeight="1" x14ac:dyDescent="0.25">
      <c r="A55" s="73" t="s">
        <v>145</v>
      </c>
      <c r="B55" s="74" t="s">
        <v>146</v>
      </c>
      <c r="C55" s="75">
        <v>1.7899999999999999E-2</v>
      </c>
      <c r="D55" s="103"/>
      <c r="E55" s="76">
        <f t="shared" si="1"/>
        <v>0</v>
      </c>
    </row>
    <row r="56" spans="1:5" ht="24.95" customHeight="1" x14ac:dyDescent="0.25">
      <c r="A56" s="78"/>
      <c r="B56" s="79" t="s">
        <v>147</v>
      </c>
      <c r="C56" s="83">
        <f>SUM(C38:C55)</f>
        <v>0.99999999999999989</v>
      </c>
      <c r="D56" s="84"/>
      <c r="E56" s="85">
        <f>SUM(E38:E55)</f>
        <v>0</v>
      </c>
    </row>
    <row r="57" spans="1:5" ht="49.5" customHeight="1" x14ac:dyDescent="0.25">
      <c r="A57" s="156" t="s">
        <v>149</v>
      </c>
      <c r="B57" s="230" t="s">
        <v>247</v>
      </c>
      <c r="C57" s="230"/>
      <c r="D57" s="230"/>
      <c r="E57" s="230"/>
    </row>
    <row r="58" spans="1:5" s="56" customFormat="1" ht="23.45" customHeight="1" x14ac:dyDescent="0.2">
      <c r="A58" s="53"/>
      <c r="B58" s="96" t="s">
        <v>167</v>
      </c>
      <c r="C58" s="53"/>
      <c r="D58" s="53"/>
      <c r="E58" s="53"/>
    </row>
    <row r="59" spans="1:5" s="56" customFormat="1" ht="24.75" customHeight="1" x14ac:dyDescent="0.2">
      <c r="A59" s="52"/>
      <c r="B59" s="155" t="s">
        <v>243</v>
      </c>
      <c r="C59" s="52"/>
      <c r="D59" s="52"/>
      <c r="E59" s="52"/>
    </row>
    <row r="60" spans="1:5" s="56" customFormat="1" ht="27" customHeight="1" x14ac:dyDescent="0.2">
      <c r="A60" s="53"/>
      <c r="B60" s="97" t="s">
        <v>168</v>
      </c>
      <c r="C60" s="53"/>
      <c r="D60" s="53"/>
      <c r="E60" s="53"/>
    </row>
  </sheetData>
  <mergeCells count="20">
    <mergeCell ref="A6:B6"/>
    <mergeCell ref="A2:E2"/>
    <mergeCell ref="C7:E7"/>
    <mergeCell ref="A11:B11"/>
    <mergeCell ref="A3:E3"/>
    <mergeCell ref="A4:E4"/>
    <mergeCell ref="A5:E5"/>
    <mergeCell ref="A36:E36"/>
    <mergeCell ref="B57:E57"/>
    <mergeCell ref="A13:E13"/>
    <mergeCell ref="A7:B7"/>
    <mergeCell ref="C8:E8"/>
    <mergeCell ref="A9:B9"/>
    <mergeCell ref="C10:E10"/>
    <mergeCell ref="C9:E9"/>
    <mergeCell ref="A15:E15"/>
    <mergeCell ref="A8:B8"/>
    <mergeCell ref="B14:E14"/>
    <mergeCell ref="C11:E11"/>
    <mergeCell ref="A10:B10"/>
  </mergeCells>
  <conditionalFormatting sqref="E58:E60">
    <cfRule type="colorScale" priority="1">
      <colorScale>
        <cfvo type="min"/>
        <cfvo type="percentile" val="50"/>
        <cfvo type="max"/>
        <color rgb="FFFDEDEC"/>
        <color rgb="FFFFF2CC"/>
        <color rgb="FFE2F0D9"/>
      </colorScale>
    </cfRule>
  </conditionalFormatting>
  <dataValidations count="2">
    <dataValidation type="whole" allowBlank="1" sqref="C17:E57">
      <formula1>0</formula1>
      <formula2>100</formula2>
    </dataValidation>
    <dataValidation type="list" allowBlank="1" showDropDown="1" sqref="C58:C60">
      <formula1>"τ.μ.,τεμ.,KVA,κατ΄ αποκοπή,τρέχον μέτρο,κ.μ."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8" fitToHeight="2" orientation="portrait" r:id="rId1"/>
  <rowBreaks count="1" manualBreakCount="1">
    <brk id="35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zoomScale="85" zoomScaleNormal="85" workbookViewId="0"/>
  </sheetViews>
  <sheetFormatPr defaultRowHeight="14.25" x14ac:dyDescent="0.2"/>
  <cols>
    <col min="1" max="1" width="7.7109375" style="56" customWidth="1"/>
    <col min="2" max="2" width="48.140625" style="56" bestFit="1" customWidth="1"/>
    <col min="3" max="3" width="17.85546875" style="56" customWidth="1"/>
    <col min="4" max="4" width="19.42578125" style="56" customWidth="1"/>
    <col min="5" max="5" width="16" style="56" customWidth="1"/>
    <col min="6" max="8" width="12.28515625" style="56" bestFit="1" customWidth="1"/>
    <col min="9" max="16384" width="9.140625" style="56"/>
  </cols>
  <sheetData>
    <row r="1" spans="1:9" s="165" customFormat="1" ht="90" customHeight="1" x14ac:dyDescent="0.25">
      <c r="A1" s="196"/>
      <c r="B1" s="196"/>
      <c r="C1" s="197"/>
      <c r="D1" s="196"/>
      <c r="E1" s="196"/>
      <c r="F1" s="198"/>
      <c r="G1" s="196"/>
      <c r="H1" s="196"/>
      <c r="I1" s="54"/>
    </row>
    <row r="2" spans="1:9" s="8" customFormat="1" ht="30" customHeight="1" x14ac:dyDescent="0.25">
      <c r="A2" s="251" t="s">
        <v>267</v>
      </c>
      <c r="B2" s="233"/>
      <c r="C2" s="233"/>
      <c r="D2" s="233"/>
      <c r="E2" s="233"/>
      <c r="F2" s="233"/>
      <c r="G2" s="233"/>
      <c r="H2" s="233"/>
    </row>
    <row r="3" spans="1:9" s="8" customFormat="1" ht="50.25" customHeight="1" x14ac:dyDescent="0.25">
      <c r="A3" s="238" t="s">
        <v>106</v>
      </c>
      <c r="B3" s="233"/>
      <c r="C3" s="233"/>
      <c r="D3" s="233"/>
      <c r="E3" s="233"/>
      <c r="F3" s="233"/>
      <c r="G3" s="233"/>
      <c r="H3" s="233"/>
    </row>
    <row r="4" spans="1:9" s="8" customFormat="1" ht="30" customHeight="1" x14ac:dyDescent="0.25">
      <c r="A4" s="239" t="s">
        <v>253</v>
      </c>
      <c r="B4" s="241"/>
      <c r="C4" s="241"/>
      <c r="D4" s="241"/>
      <c r="E4" s="241"/>
      <c r="F4" s="241"/>
      <c r="G4" s="241"/>
      <c r="H4" s="241"/>
    </row>
    <row r="5" spans="1:9" s="8" customFormat="1" ht="30" customHeight="1" x14ac:dyDescent="0.25">
      <c r="A5" s="239" t="s">
        <v>255</v>
      </c>
      <c r="B5" s="241"/>
      <c r="C5" s="241"/>
      <c r="D5" s="241"/>
      <c r="E5" s="241"/>
      <c r="F5" s="241"/>
      <c r="G5" s="241"/>
      <c r="H5" s="241"/>
    </row>
    <row r="6" spans="1:9" s="8" customFormat="1" ht="20.100000000000001" customHeight="1" x14ac:dyDescent="0.25">
      <c r="A6" s="70"/>
      <c r="B6" s="70"/>
      <c r="C6" s="70"/>
      <c r="D6" s="70"/>
      <c r="E6" s="70"/>
      <c r="F6" s="70"/>
      <c r="G6" s="70"/>
      <c r="H6" s="70"/>
    </row>
    <row r="7" spans="1:9" s="9" customFormat="1" ht="24.95" customHeight="1" x14ac:dyDescent="0.2">
      <c r="A7" s="245" t="s">
        <v>43</v>
      </c>
      <c r="B7" s="237"/>
      <c r="C7" s="247"/>
      <c r="D7" s="255"/>
      <c r="E7" s="255"/>
      <c r="F7" s="255"/>
      <c r="G7" s="255"/>
      <c r="H7" s="256"/>
    </row>
    <row r="8" spans="1:9" s="9" customFormat="1" ht="24.95" customHeight="1" x14ac:dyDescent="0.2">
      <c r="A8" s="245" t="s">
        <v>44</v>
      </c>
      <c r="B8" s="237"/>
      <c r="C8" s="247"/>
      <c r="D8" s="255"/>
      <c r="E8" s="255"/>
      <c r="F8" s="255"/>
      <c r="G8" s="255"/>
      <c r="H8" s="256"/>
    </row>
    <row r="9" spans="1:9" s="9" customFormat="1" ht="24.95" customHeight="1" x14ac:dyDescent="0.2">
      <c r="A9" s="245" t="s">
        <v>45</v>
      </c>
      <c r="B9" s="237"/>
      <c r="C9" s="247"/>
      <c r="D9" s="255"/>
      <c r="E9" s="255"/>
      <c r="F9" s="255"/>
      <c r="G9" s="255"/>
      <c r="H9" s="256"/>
    </row>
    <row r="10" spans="1:9" s="9" customFormat="1" ht="24.95" customHeight="1" x14ac:dyDescent="0.2">
      <c r="A10" s="245" t="s">
        <v>46</v>
      </c>
      <c r="B10" s="237"/>
      <c r="C10" s="247"/>
      <c r="D10" s="255"/>
      <c r="E10" s="255"/>
      <c r="F10" s="255"/>
      <c r="G10" s="255"/>
      <c r="H10" s="256"/>
    </row>
    <row r="11" spans="1:9" s="9" customFormat="1" ht="24.95" customHeight="1" x14ac:dyDescent="0.2">
      <c r="A11" s="245" t="s">
        <v>47</v>
      </c>
      <c r="B11" s="237"/>
      <c r="C11" s="247"/>
      <c r="D11" s="255"/>
      <c r="E11" s="255"/>
      <c r="F11" s="255"/>
      <c r="G11" s="255"/>
      <c r="H11" s="256"/>
    </row>
    <row r="12" spans="1:9" ht="28.15" customHeight="1" x14ac:dyDescent="0.2">
      <c r="A12" s="261" t="s">
        <v>150</v>
      </c>
      <c r="B12" s="262"/>
      <c r="C12" s="262"/>
      <c r="D12" s="262"/>
      <c r="E12" s="262"/>
      <c r="F12" s="262"/>
      <c r="G12" s="262"/>
      <c r="H12" s="263"/>
    </row>
    <row r="13" spans="1:9" ht="30" customHeight="1" x14ac:dyDescent="0.2">
      <c r="A13" s="154" t="s">
        <v>48</v>
      </c>
      <c r="B13" s="154" t="s">
        <v>151</v>
      </c>
      <c r="C13" s="154" t="s">
        <v>50</v>
      </c>
      <c r="D13" s="154" t="s">
        <v>51</v>
      </c>
      <c r="E13" s="154" t="s">
        <v>52</v>
      </c>
      <c r="F13" s="154" t="s">
        <v>53</v>
      </c>
      <c r="G13" s="154" t="s">
        <v>54</v>
      </c>
      <c r="H13" s="154" t="s">
        <v>55</v>
      </c>
    </row>
    <row r="14" spans="1:9" ht="23.45" customHeight="1" x14ac:dyDescent="0.2">
      <c r="A14" s="19">
        <v>1</v>
      </c>
      <c r="B14" s="5" t="s">
        <v>152</v>
      </c>
      <c r="C14" s="21" t="s">
        <v>153</v>
      </c>
      <c r="D14" s="21"/>
      <c r="E14" s="86"/>
      <c r="F14" s="32">
        <f t="shared" ref="F14:F24" si="0">D14*E14</f>
        <v>0</v>
      </c>
      <c r="G14" s="32">
        <f t="shared" ref="G14:G24" si="1">F14*0.24</f>
        <v>0</v>
      </c>
      <c r="H14" s="63">
        <f t="shared" ref="H14:H24" si="2">F14+G14</f>
        <v>0</v>
      </c>
    </row>
    <row r="15" spans="1:9" ht="19.5" customHeight="1" x14ac:dyDescent="0.2">
      <c r="A15" s="26">
        <v>2</v>
      </c>
      <c r="B15" s="6" t="s">
        <v>154</v>
      </c>
      <c r="C15" s="87" t="s">
        <v>155</v>
      </c>
      <c r="D15" s="28"/>
      <c r="E15" s="67"/>
      <c r="F15" s="28">
        <f t="shared" si="0"/>
        <v>0</v>
      </c>
      <c r="G15" s="28">
        <f t="shared" si="1"/>
        <v>0</v>
      </c>
      <c r="H15" s="67">
        <f t="shared" si="2"/>
        <v>0</v>
      </c>
    </row>
    <row r="16" spans="1:9" ht="23.25" customHeight="1" x14ac:dyDescent="0.2">
      <c r="A16" s="31">
        <v>3</v>
      </c>
      <c r="B16" s="5" t="s">
        <v>156</v>
      </c>
      <c r="C16" s="21" t="s">
        <v>155</v>
      </c>
      <c r="D16" s="32"/>
      <c r="E16" s="37"/>
      <c r="F16" s="32">
        <f t="shared" si="0"/>
        <v>0</v>
      </c>
      <c r="G16" s="32">
        <f t="shared" si="1"/>
        <v>0</v>
      </c>
      <c r="H16" s="63">
        <f t="shared" si="2"/>
        <v>0</v>
      </c>
    </row>
    <row r="17" spans="1:8" ht="33.75" customHeight="1" x14ac:dyDescent="0.2">
      <c r="A17" s="26">
        <v>4</v>
      </c>
      <c r="B17" s="6" t="s">
        <v>157</v>
      </c>
      <c r="C17" s="87" t="s">
        <v>155</v>
      </c>
      <c r="D17" s="28"/>
      <c r="E17" s="35"/>
      <c r="F17" s="28">
        <f t="shared" si="0"/>
        <v>0</v>
      </c>
      <c r="G17" s="28">
        <f t="shared" si="1"/>
        <v>0</v>
      </c>
      <c r="H17" s="67">
        <f t="shared" si="2"/>
        <v>0</v>
      </c>
    </row>
    <row r="18" spans="1:8" ht="23.25" customHeight="1" x14ac:dyDescent="0.2">
      <c r="A18" s="19">
        <v>5</v>
      </c>
      <c r="B18" s="5" t="s">
        <v>158</v>
      </c>
      <c r="C18" s="21" t="s">
        <v>155</v>
      </c>
      <c r="D18" s="32"/>
      <c r="E18" s="37"/>
      <c r="F18" s="32">
        <f t="shared" si="0"/>
        <v>0</v>
      </c>
      <c r="G18" s="32">
        <f t="shared" si="1"/>
        <v>0</v>
      </c>
      <c r="H18" s="63">
        <f t="shared" si="2"/>
        <v>0</v>
      </c>
    </row>
    <row r="19" spans="1:8" ht="20.25" customHeight="1" x14ac:dyDescent="0.2">
      <c r="A19" s="26">
        <v>6</v>
      </c>
      <c r="B19" s="6" t="s">
        <v>159</v>
      </c>
      <c r="C19" s="87" t="s">
        <v>155</v>
      </c>
      <c r="D19" s="28"/>
      <c r="E19" s="35"/>
      <c r="F19" s="28">
        <f t="shared" si="0"/>
        <v>0</v>
      </c>
      <c r="G19" s="28">
        <f t="shared" si="1"/>
        <v>0</v>
      </c>
      <c r="H19" s="67">
        <f t="shared" si="2"/>
        <v>0</v>
      </c>
    </row>
    <row r="20" spans="1:8" ht="24" customHeight="1" x14ac:dyDescent="0.2">
      <c r="A20" s="31">
        <v>7</v>
      </c>
      <c r="B20" s="5" t="s">
        <v>160</v>
      </c>
      <c r="C20" s="32" t="s">
        <v>161</v>
      </c>
      <c r="D20" s="32"/>
      <c r="E20" s="37"/>
      <c r="F20" s="32">
        <f t="shared" si="0"/>
        <v>0</v>
      </c>
      <c r="G20" s="32">
        <f t="shared" si="1"/>
        <v>0</v>
      </c>
      <c r="H20" s="63">
        <f t="shared" si="2"/>
        <v>0</v>
      </c>
    </row>
    <row r="21" spans="1:8" ht="20.25" customHeight="1" x14ac:dyDescent="0.2">
      <c r="A21" s="26">
        <v>8</v>
      </c>
      <c r="B21" s="6" t="s">
        <v>162</v>
      </c>
      <c r="C21" s="28"/>
      <c r="D21" s="28"/>
      <c r="E21" s="35"/>
      <c r="F21" s="28">
        <f t="shared" si="0"/>
        <v>0</v>
      </c>
      <c r="G21" s="28">
        <f t="shared" si="1"/>
        <v>0</v>
      </c>
      <c r="H21" s="67">
        <f t="shared" si="2"/>
        <v>0</v>
      </c>
    </row>
    <row r="22" spans="1:8" ht="22.5" customHeight="1" x14ac:dyDescent="0.2">
      <c r="A22" s="19">
        <v>9</v>
      </c>
      <c r="B22" s="104" t="s">
        <v>163</v>
      </c>
      <c r="C22" s="106"/>
      <c r="D22" s="106"/>
      <c r="E22" s="115"/>
      <c r="F22" s="32">
        <f t="shared" si="0"/>
        <v>0</v>
      </c>
      <c r="G22" s="32">
        <f t="shared" si="1"/>
        <v>0</v>
      </c>
      <c r="H22" s="63">
        <f t="shared" si="2"/>
        <v>0</v>
      </c>
    </row>
    <row r="23" spans="1:8" ht="21.75" customHeight="1" x14ac:dyDescent="0.2">
      <c r="A23" s="26">
        <v>10</v>
      </c>
      <c r="B23" s="105" t="s">
        <v>163</v>
      </c>
      <c r="C23" s="107"/>
      <c r="D23" s="107"/>
      <c r="E23" s="114"/>
      <c r="F23" s="28">
        <f t="shared" si="0"/>
        <v>0</v>
      </c>
      <c r="G23" s="28">
        <f t="shared" si="1"/>
        <v>0</v>
      </c>
      <c r="H23" s="67">
        <f t="shared" si="2"/>
        <v>0</v>
      </c>
    </row>
    <row r="24" spans="1:8" ht="22.5" customHeight="1" x14ac:dyDescent="0.2">
      <c r="A24" s="31">
        <v>11</v>
      </c>
      <c r="B24" s="104" t="s">
        <v>163</v>
      </c>
      <c r="C24" s="106"/>
      <c r="D24" s="106"/>
      <c r="E24" s="115"/>
      <c r="F24" s="32">
        <f t="shared" si="0"/>
        <v>0</v>
      </c>
      <c r="G24" s="32">
        <f t="shared" si="1"/>
        <v>0</v>
      </c>
      <c r="H24" s="63">
        <f t="shared" si="2"/>
        <v>0</v>
      </c>
    </row>
    <row r="25" spans="1:8" ht="20.25" customHeight="1" x14ac:dyDescent="0.2">
      <c r="A25" s="88"/>
      <c r="B25" s="15" t="s">
        <v>55</v>
      </c>
      <c r="C25" s="89"/>
      <c r="D25" s="90"/>
      <c r="E25" s="91"/>
      <c r="F25" s="92">
        <f>SUM(F14:F24)</f>
        <v>0</v>
      </c>
      <c r="G25" s="92">
        <f>SUM(G14:G24)</f>
        <v>0</v>
      </c>
      <c r="H25" s="92">
        <f>SUM(H14:H24)</f>
        <v>0</v>
      </c>
    </row>
    <row r="26" spans="1:8" x14ac:dyDescent="0.2">
      <c r="A26" s="52"/>
      <c r="B26" s="52"/>
      <c r="C26" s="52"/>
      <c r="D26" s="52"/>
      <c r="E26" s="52"/>
      <c r="F26" s="52"/>
      <c r="G26" s="52"/>
      <c r="H26" s="52"/>
    </row>
    <row r="27" spans="1:8" s="7" customFormat="1" ht="30" customHeight="1" x14ac:dyDescent="0.25">
      <c r="A27" s="260" t="s">
        <v>164</v>
      </c>
      <c r="B27" s="253"/>
      <c r="C27" s="93">
        <f>F25</f>
        <v>0</v>
      </c>
      <c r="D27" s="266"/>
      <c r="E27" s="265"/>
      <c r="F27" s="265"/>
      <c r="G27" s="265"/>
      <c r="H27" s="253"/>
    </row>
    <row r="28" spans="1:8" s="7" customFormat="1" ht="30" customHeight="1" x14ac:dyDescent="0.25">
      <c r="A28" s="254" t="s">
        <v>165</v>
      </c>
      <c r="B28" s="253"/>
      <c r="C28" s="94">
        <v>100</v>
      </c>
      <c r="D28" s="264"/>
      <c r="E28" s="265"/>
      <c r="F28" s="265"/>
      <c r="G28" s="265"/>
      <c r="H28" s="253"/>
    </row>
    <row r="29" spans="1:8" ht="30" customHeight="1" x14ac:dyDescent="0.2">
      <c r="A29" s="252" t="s">
        <v>166</v>
      </c>
      <c r="B29" s="253"/>
      <c r="C29" s="95">
        <f>C27/C28</f>
        <v>0</v>
      </c>
      <c r="D29" s="257"/>
      <c r="E29" s="258"/>
      <c r="F29" s="258"/>
      <c r="G29" s="258"/>
      <c r="H29" s="259"/>
    </row>
    <row r="30" spans="1:8" x14ac:dyDescent="0.2">
      <c r="A30" s="142"/>
      <c r="B30" s="142"/>
      <c r="C30" s="142"/>
      <c r="D30" s="142"/>
      <c r="E30" s="142"/>
      <c r="F30" s="142"/>
      <c r="G30" s="142"/>
      <c r="H30" s="142"/>
    </row>
    <row r="31" spans="1:8" ht="30" customHeight="1" x14ac:dyDescent="0.2">
      <c r="A31" s="161"/>
      <c r="B31" s="144" t="s">
        <v>167</v>
      </c>
      <c r="C31" s="161"/>
      <c r="D31" s="161"/>
      <c r="E31" s="161"/>
      <c r="F31" s="161"/>
      <c r="G31" s="161"/>
      <c r="H31" s="161"/>
    </row>
    <row r="32" spans="1:8" ht="21.6" customHeight="1" x14ac:dyDescent="0.2">
      <c r="A32" s="161"/>
      <c r="B32" s="162" t="s">
        <v>245</v>
      </c>
      <c r="C32" s="161"/>
      <c r="D32" s="161"/>
      <c r="E32" s="161"/>
      <c r="F32" s="161"/>
      <c r="G32" s="161"/>
      <c r="H32" s="161"/>
    </row>
    <row r="33" spans="1:8" ht="27" customHeight="1" x14ac:dyDescent="0.2">
      <c r="A33" s="161"/>
      <c r="B33" s="143" t="s">
        <v>168</v>
      </c>
      <c r="C33" s="161"/>
      <c r="D33" s="161"/>
      <c r="E33" s="161"/>
      <c r="F33" s="161"/>
      <c r="G33" s="161"/>
      <c r="H33" s="161"/>
    </row>
  </sheetData>
  <sheetProtection selectLockedCells="1"/>
  <mergeCells count="21">
    <mergeCell ref="A2:H2"/>
    <mergeCell ref="C7:H7"/>
    <mergeCell ref="A3:H3"/>
    <mergeCell ref="A12:H12"/>
    <mergeCell ref="D28:H28"/>
    <mergeCell ref="A8:B8"/>
    <mergeCell ref="C9:H9"/>
    <mergeCell ref="A5:H5"/>
    <mergeCell ref="A11:B11"/>
    <mergeCell ref="A7:B7"/>
    <mergeCell ref="D27:H27"/>
    <mergeCell ref="C8:H8"/>
    <mergeCell ref="A29:B29"/>
    <mergeCell ref="A28:B28"/>
    <mergeCell ref="A10:B10"/>
    <mergeCell ref="A4:H4"/>
    <mergeCell ref="C11:H11"/>
    <mergeCell ref="C10:H10"/>
    <mergeCell ref="D29:H29"/>
    <mergeCell ref="A9:B9"/>
    <mergeCell ref="A27:B27"/>
  </mergeCells>
  <conditionalFormatting sqref="E14:E33">
    <cfRule type="colorScale" priority="1">
      <colorScale>
        <cfvo type="min"/>
        <cfvo type="percentile" val="50"/>
        <cfvo type="max"/>
        <color rgb="FFFDEDEC"/>
        <color rgb="FFFFF2CC"/>
        <color rgb="FFE2F0D9"/>
      </colorScale>
    </cfRule>
  </conditionalFormatting>
  <conditionalFormatting sqref="F14:F33">
    <cfRule type="colorScale" priority="2">
      <colorScale>
        <cfvo type="min"/>
        <cfvo type="percentile" val="50"/>
        <cfvo type="max"/>
        <color rgb="FFFDEDEC"/>
        <color rgb="FFFFF2CC"/>
        <color rgb="FFE2F0D9"/>
      </colorScale>
    </cfRule>
  </conditionalFormatting>
  <dataValidations count="1">
    <dataValidation type="list" allowBlank="1" showDropDown="1" sqref="C14:C33">
      <formula1>"τ.μ.,τεμ.,KVA,κατ΄ αποκοπή,τρέχον μέτρο,κ.μ."</formula1>
    </dataValidation>
  </dataValidations>
  <pageMargins left="0.70866141732283472" right="0.70866141732283472" top="0.74803149606299213" bottom="0.74803149606299213" header="0.31496062992125978" footer="0.31496062992125978"/>
  <pageSetup paperSize="9" scale="5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0"/>
  <sheetViews>
    <sheetView zoomScale="71" zoomScaleNormal="71" workbookViewId="0"/>
  </sheetViews>
  <sheetFormatPr defaultColWidth="9.140625" defaultRowHeight="14.25" x14ac:dyDescent="0.2"/>
  <cols>
    <col min="1" max="1" width="18.5703125" style="7" customWidth="1"/>
    <col min="2" max="2" width="45" style="7" customWidth="1"/>
    <col min="3" max="3" width="11.42578125" style="4" customWidth="1"/>
    <col min="4" max="4" width="19.140625" style="54" customWidth="1"/>
    <col min="5" max="5" width="21.140625" style="54" customWidth="1"/>
    <col min="6" max="6" width="15.85546875" style="7" customWidth="1"/>
    <col min="7" max="7" width="25.7109375" style="55" customWidth="1"/>
    <col min="8" max="8" width="18.85546875" style="7" customWidth="1"/>
    <col min="9" max="9" width="15" style="56" customWidth="1"/>
    <col min="10" max="10" width="20.28515625" style="7" customWidth="1"/>
    <col min="11" max="11" width="24.7109375" style="7" bestFit="1" customWidth="1"/>
    <col min="12" max="12" width="60" style="7" customWidth="1"/>
    <col min="13" max="13" width="9.140625" style="7" customWidth="1"/>
    <col min="14" max="16384" width="9.140625" style="7"/>
  </cols>
  <sheetData>
    <row r="1" spans="1:12" s="165" customFormat="1" ht="90" customHeight="1" x14ac:dyDescent="0.25">
      <c r="A1" s="196"/>
      <c r="B1" s="196"/>
      <c r="C1" s="197"/>
      <c r="D1" s="196"/>
      <c r="E1" s="196"/>
      <c r="F1" s="198"/>
      <c r="G1" s="196"/>
      <c r="H1" s="196"/>
      <c r="I1" s="196"/>
      <c r="J1" s="199"/>
      <c r="K1" s="199"/>
      <c r="L1" s="199"/>
    </row>
    <row r="2" spans="1:12" s="8" customFormat="1" ht="39.950000000000003" customHeight="1" x14ac:dyDescent="0.25">
      <c r="A2" s="284" t="s">
        <v>267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</row>
    <row r="3" spans="1:12" s="8" customFormat="1" ht="35.1" customHeight="1" x14ac:dyDescent="0.25">
      <c r="A3" s="289" t="s">
        <v>0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</row>
    <row r="4" spans="1:12" s="8" customFormat="1" ht="24.95" customHeight="1" x14ac:dyDescent="0.25">
      <c r="A4" s="290" t="s">
        <v>253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</row>
    <row r="5" spans="1:12" s="8" customFormat="1" ht="24.95" customHeight="1" x14ac:dyDescent="0.25">
      <c r="A5" s="274" t="s">
        <v>254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1:12" s="164" customFormat="1" ht="24.95" customHeight="1" x14ac:dyDescent="0.25">
      <c r="A6" s="272" t="s">
        <v>43</v>
      </c>
      <c r="B6" s="273"/>
      <c r="C6" s="269"/>
      <c r="D6" s="270"/>
      <c r="E6" s="270"/>
      <c r="F6" s="270"/>
      <c r="G6" s="270"/>
      <c r="H6" s="270"/>
      <c r="I6" s="270"/>
      <c r="J6" s="270"/>
      <c r="K6" s="270"/>
      <c r="L6" s="271"/>
    </row>
    <row r="7" spans="1:12" s="164" customFormat="1" ht="24.95" customHeight="1" x14ac:dyDescent="0.25">
      <c r="A7" s="272" t="s">
        <v>44</v>
      </c>
      <c r="B7" s="273"/>
      <c r="C7" s="269"/>
      <c r="D7" s="270"/>
      <c r="E7" s="270"/>
      <c r="F7" s="270"/>
      <c r="G7" s="270"/>
      <c r="H7" s="270"/>
      <c r="I7" s="270"/>
      <c r="J7" s="270"/>
      <c r="K7" s="270"/>
      <c r="L7" s="271"/>
    </row>
    <row r="8" spans="1:12" s="164" customFormat="1" ht="24.95" customHeight="1" x14ac:dyDescent="0.25">
      <c r="A8" s="272" t="s">
        <v>45</v>
      </c>
      <c r="B8" s="273"/>
      <c r="C8" s="269"/>
      <c r="D8" s="270"/>
      <c r="E8" s="270"/>
      <c r="F8" s="270"/>
      <c r="G8" s="270"/>
      <c r="H8" s="270"/>
      <c r="I8" s="270"/>
      <c r="J8" s="270"/>
      <c r="K8" s="270"/>
      <c r="L8" s="271"/>
    </row>
    <row r="9" spans="1:12" s="164" customFormat="1" ht="24.95" customHeight="1" x14ac:dyDescent="0.25">
      <c r="A9" s="272" t="s">
        <v>46</v>
      </c>
      <c r="B9" s="273"/>
      <c r="C9" s="269"/>
      <c r="D9" s="270"/>
      <c r="E9" s="270"/>
      <c r="F9" s="270"/>
      <c r="G9" s="270"/>
      <c r="H9" s="270"/>
      <c r="I9" s="270"/>
      <c r="J9" s="270"/>
      <c r="K9" s="270"/>
      <c r="L9" s="271"/>
    </row>
    <row r="10" spans="1:12" s="164" customFormat="1" ht="24.95" customHeight="1" x14ac:dyDescent="0.25">
      <c r="A10" s="272" t="s">
        <v>47</v>
      </c>
      <c r="B10" s="273"/>
      <c r="C10" s="269"/>
      <c r="D10" s="270"/>
      <c r="E10" s="270"/>
      <c r="F10" s="270"/>
      <c r="G10" s="270"/>
      <c r="H10" s="270"/>
      <c r="I10" s="270"/>
      <c r="J10" s="270"/>
      <c r="K10" s="270"/>
      <c r="L10" s="271"/>
    </row>
    <row r="11" spans="1:12" s="164" customFormat="1" ht="20.25" customHeight="1" x14ac:dyDescent="0.25">
      <c r="A11" s="10"/>
      <c r="B11" s="10"/>
      <c r="C11" s="11"/>
      <c r="D11" s="11"/>
      <c r="E11" s="11"/>
      <c r="F11" s="10"/>
      <c r="G11" s="12"/>
      <c r="H11" s="10"/>
      <c r="I11" s="10"/>
      <c r="J11" s="11"/>
      <c r="K11" s="11"/>
      <c r="L11" s="13"/>
    </row>
    <row r="12" spans="1:12" s="166" customFormat="1" ht="30" customHeight="1" x14ac:dyDescent="0.25">
      <c r="A12" s="286" t="s">
        <v>239</v>
      </c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8"/>
    </row>
    <row r="13" spans="1:12" s="166" customFormat="1" ht="69" customHeight="1" x14ac:dyDescent="0.25">
      <c r="A13" s="154" t="s">
        <v>48</v>
      </c>
      <c r="B13" s="154" t="s">
        <v>49</v>
      </c>
      <c r="C13" s="154" t="s">
        <v>50</v>
      </c>
      <c r="D13" s="154" t="s">
        <v>51</v>
      </c>
      <c r="E13" s="154" t="s">
        <v>212</v>
      </c>
      <c r="F13" s="154" t="s">
        <v>52</v>
      </c>
      <c r="G13" s="154" t="s">
        <v>53</v>
      </c>
      <c r="H13" s="154" t="s">
        <v>54</v>
      </c>
      <c r="I13" s="154" t="s">
        <v>55</v>
      </c>
      <c r="J13" s="154" t="s">
        <v>56</v>
      </c>
      <c r="K13" s="154" t="s">
        <v>57</v>
      </c>
      <c r="L13" s="154" t="s">
        <v>58</v>
      </c>
    </row>
    <row r="14" spans="1:12" s="166" customFormat="1" ht="60" customHeight="1" x14ac:dyDescent="0.25">
      <c r="A14" s="14" t="s">
        <v>59</v>
      </c>
      <c r="B14" s="15" t="s">
        <v>60</v>
      </c>
      <c r="C14" s="16"/>
      <c r="D14" s="14"/>
      <c r="E14" s="14"/>
      <c r="F14" s="15"/>
      <c r="G14" s="17">
        <f>SUM(G16:G48)</f>
        <v>0</v>
      </c>
      <c r="H14" s="17">
        <f>SUM(H16:H48)</f>
        <v>0</v>
      </c>
      <c r="I14" s="17">
        <f>SUM(I16:I48)</f>
        <v>0</v>
      </c>
      <c r="J14" s="17">
        <f>SUM(J16:J48)</f>
        <v>0</v>
      </c>
      <c r="K14" s="17"/>
      <c r="L14" s="18"/>
    </row>
    <row r="15" spans="1:12" s="166" customFormat="1" ht="27.6" customHeight="1" x14ac:dyDescent="0.25">
      <c r="A15" s="275" t="s">
        <v>204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18"/>
    </row>
    <row r="16" spans="1:12" s="166" customFormat="1" ht="24.75" customHeight="1" x14ac:dyDescent="0.25">
      <c r="A16" s="19">
        <v>1</v>
      </c>
      <c r="B16" s="5" t="s">
        <v>15</v>
      </c>
      <c r="C16" s="20" t="s">
        <v>61</v>
      </c>
      <c r="D16" s="110"/>
      <c r="E16" s="21"/>
      <c r="F16" s="111"/>
      <c r="G16" s="22">
        <f>D16*F16</f>
        <v>0</v>
      </c>
      <c r="H16" s="22">
        <f t="shared" ref="H16:H48" si="0">G16*0.24</f>
        <v>0</v>
      </c>
      <c r="I16" s="23">
        <f t="shared" ref="I16:I48" si="1">G16+H16</f>
        <v>0</v>
      </c>
      <c r="J16" s="126"/>
      <c r="K16" s="126"/>
      <c r="L16" s="277" t="s">
        <v>237</v>
      </c>
    </row>
    <row r="17" spans="1:12" s="166" customFormat="1" ht="30" customHeight="1" x14ac:dyDescent="0.25">
      <c r="A17" s="26">
        <v>2</v>
      </c>
      <c r="B17" s="6" t="s">
        <v>205</v>
      </c>
      <c r="C17" s="27" t="s">
        <v>61</v>
      </c>
      <c r="D17" s="107"/>
      <c r="E17" s="28"/>
      <c r="F17" s="112"/>
      <c r="G17" s="29">
        <f>D17*F17</f>
        <v>0</v>
      </c>
      <c r="H17" s="29">
        <f t="shared" si="0"/>
        <v>0</v>
      </c>
      <c r="I17" s="30">
        <f t="shared" si="1"/>
        <v>0</v>
      </c>
      <c r="J17" s="127"/>
      <c r="K17" s="127"/>
      <c r="L17" s="278"/>
    </row>
    <row r="18" spans="1:12" s="166" customFormat="1" ht="30" customHeight="1" x14ac:dyDescent="0.25">
      <c r="A18" s="31">
        <v>3</v>
      </c>
      <c r="B18" s="5" t="s">
        <v>17</v>
      </c>
      <c r="C18" s="20" t="s">
        <v>61</v>
      </c>
      <c r="D18" s="106"/>
      <c r="E18" s="32"/>
      <c r="F18" s="111"/>
      <c r="G18" s="22">
        <f>D18*F18</f>
        <v>0</v>
      </c>
      <c r="H18" s="22">
        <f t="shared" si="0"/>
        <v>0</v>
      </c>
      <c r="I18" s="23">
        <f t="shared" si="1"/>
        <v>0</v>
      </c>
      <c r="J18" s="126"/>
      <c r="K18" s="126"/>
      <c r="L18" s="278"/>
    </row>
    <row r="19" spans="1:12" s="166" customFormat="1" ht="24.95" customHeight="1" x14ac:dyDescent="0.25">
      <c r="A19" s="275" t="s">
        <v>210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76"/>
      <c r="L19" s="278"/>
    </row>
    <row r="20" spans="1:12" s="166" customFormat="1" ht="24.95" customHeight="1" x14ac:dyDescent="0.25">
      <c r="A20" s="135">
        <v>1</v>
      </c>
      <c r="B20" s="6" t="s">
        <v>15</v>
      </c>
      <c r="C20" s="107"/>
      <c r="D20" s="107"/>
      <c r="E20" s="107"/>
      <c r="F20" s="113"/>
      <c r="G20" s="29"/>
      <c r="H20" s="29"/>
      <c r="I20" s="30"/>
      <c r="J20" s="127"/>
      <c r="K20" s="127"/>
      <c r="L20" s="278"/>
    </row>
    <row r="21" spans="1:12" s="166" customFormat="1" ht="24.95" customHeight="1" x14ac:dyDescent="0.25">
      <c r="A21" s="4" t="s">
        <v>213</v>
      </c>
      <c r="B21" s="6" t="s">
        <v>197</v>
      </c>
      <c r="C21" s="107"/>
      <c r="D21" s="107"/>
      <c r="E21" s="107"/>
      <c r="F21" s="113"/>
      <c r="G21" s="29">
        <f>F21*E21*D21</f>
        <v>0</v>
      </c>
      <c r="H21" s="22">
        <f t="shared" si="0"/>
        <v>0</v>
      </c>
      <c r="I21" s="23">
        <f t="shared" si="1"/>
        <v>0</v>
      </c>
      <c r="J21" s="127"/>
      <c r="K21" s="127"/>
      <c r="L21" s="278"/>
    </row>
    <row r="22" spans="1:12" s="166" customFormat="1" ht="30" customHeight="1" x14ac:dyDescent="0.25">
      <c r="A22" s="136" t="s">
        <v>214</v>
      </c>
      <c r="B22" s="105" t="s">
        <v>211</v>
      </c>
      <c r="C22" s="107"/>
      <c r="D22" s="107"/>
      <c r="E22" s="107"/>
      <c r="F22" s="113"/>
      <c r="G22" s="29">
        <f t="shared" ref="G22:G37" si="2">F22*E22*D22</f>
        <v>0</v>
      </c>
      <c r="H22" s="22">
        <f t="shared" si="0"/>
        <v>0</v>
      </c>
      <c r="I22" s="23">
        <f t="shared" si="1"/>
        <v>0</v>
      </c>
      <c r="J22" s="127"/>
      <c r="K22" s="127"/>
      <c r="L22" s="278"/>
    </row>
    <row r="23" spans="1:12" s="166" customFormat="1" ht="24.95" customHeight="1" x14ac:dyDescent="0.25">
      <c r="A23" s="4" t="s">
        <v>215</v>
      </c>
      <c r="B23" s="6" t="s">
        <v>118</v>
      </c>
      <c r="C23" s="107"/>
      <c r="D23" s="107"/>
      <c r="E23" s="107"/>
      <c r="F23" s="113"/>
      <c r="G23" s="29">
        <f t="shared" si="2"/>
        <v>0</v>
      </c>
      <c r="H23" s="22">
        <f t="shared" si="0"/>
        <v>0</v>
      </c>
      <c r="I23" s="23">
        <f t="shared" si="1"/>
        <v>0</v>
      </c>
      <c r="J23" s="127"/>
      <c r="K23" s="127"/>
      <c r="L23" s="278"/>
    </row>
    <row r="24" spans="1:12" s="166" customFormat="1" ht="24.95" customHeight="1" x14ac:dyDescent="0.25">
      <c r="A24" s="136" t="s">
        <v>216</v>
      </c>
      <c r="B24" s="6" t="s">
        <v>120</v>
      </c>
      <c r="C24" s="107"/>
      <c r="D24" s="107"/>
      <c r="E24" s="107"/>
      <c r="F24" s="113"/>
      <c r="G24" s="29">
        <f>F24*E24*D24</f>
        <v>0</v>
      </c>
      <c r="H24" s="22">
        <f t="shared" si="0"/>
        <v>0</v>
      </c>
      <c r="I24" s="23">
        <f t="shared" si="1"/>
        <v>0</v>
      </c>
      <c r="J24" s="127"/>
      <c r="K24" s="127"/>
      <c r="L24" s="278"/>
    </row>
    <row r="25" spans="1:12" s="166" customFormat="1" ht="24.95" customHeight="1" x14ac:dyDescent="0.25">
      <c r="A25" s="4" t="s">
        <v>217</v>
      </c>
      <c r="B25" s="6" t="s">
        <v>122</v>
      </c>
      <c r="C25" s="107"/>
      <c r="D25" s="107"/>
      <c r="E25" s="107"/>
      <c r="F25" s="113"/>
      <c r="G25" s="29">
        <f t="shared" si="2"/>
        <v>0</v>
      </c>
      <c r="H25" s="22">
        <f t="shared" si="0"/>
        <v>0</v>
      </c>
      <c r="I25" s="23">
        <f t="shared" si="1"/>
        <v>0</v>
      </c>
      <c r="J25" s="127"/>
      <c r="K25" s="127"/>
      <c r="L25" s="278"/>
    </row>
    <row r="26" spans="1:12" s="166" customFormat="1" ht="24.95" customHeight="1" x14ac:dyDescent="0.25">
      <c r="A26" s="136" t="s">
        <v>218</v>
      </c>
      <c r="B26" s="6" t="s">
        <v>124</v>
      </c>
      <c r="C26" s="107"/>
      <c r="D26" s="107"/>
      <c r="E26" s="107"/>
      <c r="F26" s="113"/>
      <c r="G26" s="29">
        <f t="shared" si="2"/>
        <v>0</v>
      </c>
      <c r="H26" s="22">
        <f t="shared" si="0"/>
        <v>0</v>
      </c>
      <c r="I26" s="23">
        <f t="shared" si="1"/>
        <v>0</v>
      </c>
      <c r="J26" s="127"/>
      <c r="K26" s="127"/>
      <c r="L26" s="278"/>
    </row>
    <row r="27" spans="1:12" s="166" customFormat="1" ht="24.95" customHeight="1" x14ac:dyDescent="0.25">
      <c r="A27" s="4" t="s">
        <v>219</v>
      </c>
      <c r="B27" s="6" t="s">
        <v>198</v>
      </c>
      <c r="C27" s="107"/>
      <c r="D27" s="107"/>
      <c r="E27" s="107"/>
      <c r="F27" s="113"/>
      <c r="G27" s="29">
        <f t="shared" si="2"/>
        <v>0</v>
      </c>
      <c r="H27" s="22">
        <f t="shared" si="0"/>
        <v>0</v>
      </c>
      <c r="I27" s="23">
        <f t="shared" si="1"/>
        <v>0</v>
      </c>
      <c r="J27" s="127"/>
      <c r="K27" s="127"/>
      <c r="L27" s="278"/>
    </row>
    <row r="28" spans="1:12" s="166" customFormat="1" ht="24.95" customHeight="1" x14ac:dyDescent="0.25">
      <c r="A28" s="136" t="s">
        <v>220</v>
      </c>
      <c r="B28" s="6" t="s">
        <v>128</v>
      </c>
      <c r="C28" s="107"/>
      <c r="D28" s="107"/>
      <c r="E28" s="107"/>
      <c r="F28" s="113"/>
      <c r="G28" s="29">
        <f t="shared" si="2"/>
        <v>0</v>
      </c>
      <c r="H28" s="22">
        <f t="shared" si="0"/>
        <v>0</v>
      </c>
      <c r="I28" s="23">
        <f t="shared" si="1"/>
        <v>0</v>
      </c>
      <c r="J28" s="127"/>
      <c r="K28" s="127"/>
      <c r="L28" s="278"/>
    </row>
    <row r="29" spans="1:12" s="166" customFormat="1" ht="24.95" customHeight="1" x14ac:dyDescent="0.25">
      <c r="A29" s="4" t="s">
        <v>221</v>
      </c>
      <c r="B29" s="6" t="s">
        <v>130</v>
      </c>
      <c r="C29" s="107"/>
      <c r="D29" s="107"/>
      <c r="E29" s="107"/>
      <c r="F29" s="113"/>
      <c r="G29" s="29">
        <f t="shared" si="2"/>
        <v>0</v>
      </c>
      <c r="H29" s="22">
        <f t="shared" si="0"/>
        <v>0</v>
      </c>
      <c r="I29" s="23">
        <f t="shared" si="1"/>
        <v>0</v>
      </c>
      <c r="J29" s="127"/>
      <c r="K29" s="127"/>
      <c r="L29" s="278"/>
    </row>
    <row r="30" spans="1:12" s="166" customFormat="1" ht="24.95" customHeight="1" x14ac:dyDescent="0.25">
      <c r="A30" s="136" t="s">
        <v>222</v>
      </c>
      <c r="B30" s="6" t="s">
        <v>199</v>
      </c>
      <c r="C30" s="107"/>
      <c r="D30" s="107"/>
      <c r="E30" s="107"/>
      <c r="F30" s="113"/>
      <c r="G30" s="29">
        <f t="shared" si="2"/>
        <v>0</v>
      </c>
      <c r="H30" s="22">
        <f t="shared" si="0"/>
        <v>0</v>
      </c>
      <c r="I30" s="23">
        <f t="shared" si="1"/>
        <v>0</v>
      </c>
      <c r="J30" s="127"/>
      <c r="K30" s="127"/>
      <c r="L30" s="278"/>
    </row>
    <row r="31" spans="1:12" s="166" customFormat="1" ht="24.95" customHeight="1" x14ac:dyDescent="0.25">
      <c r="A31" s="4" t="s">
        <v>223</v>
      </c>
      <c r="B31" s="6" t="s">
        <v>200</v>
      </c>
      <c r="C31" s="107"/>
      <c r="D31" s="107"/>
      <c r="E31" s="107"/>
      <c r="F31" s="113"/>
      <c r="G31" s="29">
        <f t="shared" si="2"/>
        <v>0</v>
      </c>
      <c r="H31" s="22">
        <f t="shared" si="0"/>
        <v>0</v>
      </c>
      <c r="I31" s="23">
        <f t="shared" si="1"/>
        <v>0</v>
      </c>
      <c r="J31" s="127"/>
      <c r="K31" s="127"/>
      <c r="L31" s="278"/>
    </row>
    <row r="32" spans="1:12" s="166" customFormat="1" ht="24.95" customHeight="1" x14ac:dyDescent="0.25">
      <c r="A32" s="136" t="s">
        <v>224</v>
      </c>
      <c r="B32" s="6" t="s">
        <v>136</v>
      </c>
      <c r="C32" s="107"/>
      <c r="D32" s="107"/>
      <c r="E32" s="107"/>
      <c r="F32" s="113"/>
      <c r="G32" s="29">
        <f t="shared" si="2"/>
        <v>0</v>
      </c>
      <c r="H32" s="22">
        <f t="shared" si="0"/>
        <v>0</v>
      </c>
      <c r="I32" s="23">
        <f t="shared" si="1"/>
        <v>0</v>
      </c>
      <c r="J32" s="127"/>
      <c r="K32" s="127"/>
      <c r="L32" s="278"/>
    </row>
    <row r="33" spans="1:12" s="166" customFormat="1" ht="24.95" customHeight="1" x14ac:dyDescent="0.25">
      <c r="A33" s="4" t="s">
        <v>225</v>
      </c>
      <c r="B33" s="6" t="s">
        <v>138</v>
      </c>
      <c r="C33" s="107"/>
      <c r="D33" s="107"/>
      <c r="E33" s="107"/>
      <c r="F33" s="113"/>
      <c r="G33" s="29">
        <f t="shared" si="2"/>
        <v>0</v>
      </c>
      <c r="H33" s="22">
        <f t="shared" si="0"/>
        <v>0</v>
      </c>
      <c r="I33" s="23">
        <f t="shared" si="1"/>
        <v>0</v>
      </c>
      <c r="J33" s="127"/>
      <c r="K33" s="127"/>
      <c r="L33" s="278"/>
    </row>
    <row r="34" spans="1:12" s="166" customFormat="1" ht="24.95" customHeight="1" x14ac:dyDescent="0.25">
      <c r="A34" s="136" t="s">
        <v>226</v>
      </c>
      <c r="B34" s="6" t="s">
        <v>140</v>
      </c>
      <c r="C34" s="107"/>
      <c r="D34" s="107"/>
      <c r="E34" s="107"/>
      <c r="F34" s="113"/>
      <c r="G34" s="29">
        <f t="shared" si="2"/>
        <v>0</v>
      </c>
      <c r="H34" s="22">
        <f t="shared" si="0"/>
        <v>0</v>
      </c>
      <c r="I34" s="23">
        <f t="shared" si="1"/>
        <v>0</v>
      </c>
      <c r="J34" s="127"/>
      <c r="K34" s="127"/>
      <c r="L34" s="278"/>
    </row>
    <row r="35" spans="1:12" s="166" customFormat="1" ht="24.95" customHeight="1" x14ac:dyDescent="0.25">
      <c r="A35" s="4" t="s">
        <v>227</v>
      </c>
      <c r="B35" s="6" t="s">
        <v>201</v>
      </c>
      <c r="C35" s="107"/>
      <c r="D35" s="107"/>
      <c r="E35" s="107"/>
      <c r="F35" s="113"/>
      <c r="G35" s="29">
        <f t="shared" si="2"/>
        <v>0</v>
      </c>
      <c r="H35" s="22">
        <f t="shared" si="0"/>
        <v>0</v>
      </c>
      <c r="I35" s="23">
        <f t="shared" si="1"/>
        <v>0</v>
      </c>
      <c r="J35" s="127"/>
      <c r="K35" s="127"/>
      <c r="L35" s="278"/>
    </row>
    <row r="36" spans="1:12" s="166" customFormat="1" ht="24.95" customHeight="1" x14ac:dyDescent="0.25">
      <c r="A36" s="136" t="s">
        <v>228</v>
      </c>
      <c r="B36" s="6" t="s">
        <v>202</v>
      </c>
      <c r="C36" s="107"/>
      <c r="D36" s="107"/>
      <c r="E36" s="107"/>
      <c r="F36" s="113"/>
      <c r="G36" s="29">
        <f t="shared" si="2"/>
        <v>0</v>
      </c>
      <c r="H36" s="22">
        <f t="shared" si="0"/>
        <v>0</v>
      </c>
      <c r="I36" s="23">
        <f t="shared" si="1"/>
        <v>0</v>
      </c>
      <c r="J36" s="127"/>
      <c r="K36" s="127"/>
      <c r="L36" s="278"/>
    </row>
    <row r="37" spans="1:12" s="166" customFormat="1" ht="24.95" customHeight="1" x14ac:dyDescent="0.25">
      <c r="A37" s="4" t="s">
        <v>229</v>
      </c>
      <c r="B37" s="6" t="s">
        <v>203</v>
      </c>
      <c r="C37" s="107"/>
      <c r="D37" s="107"/>
      <c r="E37" s="107"/>
      <c r="F37" s="113"/>
      <c r="G37" s="29">
        <f t="shared" si="2"/>
        <v>0</v>
      </c>
      <c r="H37" s="22">
        <f t="shared" si="0"/>
        <v>0</v>
      </c>
      <c r="I37" s="23">
        <f t="shared" si="1"/>
        <v>0</v>
      </c>
      <c r="J37" s="127"/>
      <c r="K37" s="127"/>
      <c r="L37" s="278"/>
    </row>
    <row r="38" spans="1:12" s="166" customFormat="1" ht="24.95" customHeight="1" x14ac:dyDescent="0.25">
      <c r="A38" s="4" t="s">
        <v>230</v>
      </c>
      <c r="B38" s="105" t="s">
        <v>76</v>
      </c>
      <c r="C38" s="107"/>
      <c r="D38" s="107"/>
      <c r="E38" s="107"/>
      <c r="F38" s="113"/>
      <c r="G38" s="29"/>
      <c r="H38" s="22"/>
      <c r="I38" s="23"/>
      <c r="J38" s="127"/>
      <c r="K38" s="127"/>
      <c r="L38" s="151" t="s">
        <v>62</v>
      </c>
    </row>
    <row r="39" spans="1:12" s="166" customFormat="1" ht="24.95" customHeight="1" x14ac:dyDescent="0.25">
      <c r="A39" s="4" t="s">
        <v>231</v>
      </c>
      <c r="B39" s="105" t="s">
        <v>76</v>
      </c>
      <c r="C39" s="107"/>
      <c r="D39" s="107"/>
      <c r="E39" s="107"/>
      <c r="F39" s="113"/>
      <c r="G39" s="29"/>
      <c r="H39" s="22"/>
      <c r="I39" s="23"/>
      <c r="J39" s="127"/>
      <c r="K39" s="127"/>
      <c r="L39" s="151" t="s">
        <v>62</v>
      </c>
    </row>
    <row r="40" spans="1:12" s="166" customFormat="1" ht="30" customHeight="1" x14ac:dyDescent="0.25">
      <c r="A40" s="31">
        <v>2</v>
      </c>
      <c r="B40" s="5" t="s">
        <v>205</v>
      </c>
      <c r="C40" s="20" t="s">
        <v>61</v>
      </c>
      <c r="D40" s="106"/>
      <c r="E40" s="106"/>
      <c r="F40" s="111"/>
      <c r="G40" s="22">
        <f t="shared" ref="G40:G47" si="3">D40*F40</f>
        <v>0</v>
      </c>
      <c r="H40" s="22">
        <f t="shared" si="0"/>
        <v>0</v>
      </c>
      <c r="I40" s="23">
        <f t="shared" si="1"/>
        <v>0</v>
      </c>
      <c r="J40" s="126"/>
      <c r="K40" s="126"/>
      <c r="L40" s="279" t="s">
        <v>232</v>
      </c>
    </row>
    <row r="41" spans="1:12" s="166" customFormat="1" ht="18.600000000000001" customHeight="1" x14ac:dyDescent="0.25">
      <c r="A41" s="26">
        <v>3</v>
      </c>
      <c r="B41" s="6" t="s">
        <v>206</v>
      </c>
      <c r="C41" s="27" t="s">
        <v>61</v>
      </c>
      <c r="D41" s="107"/>
      <c r="E41" s="107"/>
      <c r="F41" s="113"/>
      <c r="G41" s="29">
        <f t="shared" si="3"/>
        <v>0</v>
      </c>
      <c r="H41" s="29">
        <f t="shared" si="0"/>
        <v>0</v>
      </c>
      <c r="I41" s="30">
        <f t="shared" si="1"/>
        <v>0</v>
      </c>
      <c r="J41" s="127"/>
      <c r="K41" s="127"/>
      <c r="L41" s="280"/>
    </row>
    <row r="42" spans="1:12" s="166" customFormat="1" ht="24.95" customHeight="1" x14ac:dyDescent="0.25">
      <c r="A42" s="19">
        <v>4</v>
      </c>
      <c r="B42" s="5" t="s">
        <v>207</v>
      </c>
      <c r="C42" s="108"/>
      <c r="D42" s="106"/>
      <c r="E42" s="106"/>
      <c r="F42" s="111"/>
      <c r="G42" s="22">
        <f t="shared" si="3"/>
        <v>0</v>
      </c>
      <c r="H42" s="22">
        <f t="shared" si="0"/>
        <v>0</v>
      </c>
      <c r="I42" s="23">
        <f t="shared" si="1"/>
        <v>0</v>
      </c>
      <c r="J42" s="126"/>
      <c r="K42" s="126"/>
      <c r="L42" s="25" t="s">
        <v>62</v>
      </c>
    </row>
    <row r="43" spans="1:12" s="166" customFormat="1" ht="24.95" customHeight="1" x14ac:dyDescent="0.25">
      <c r="A43" s="26">
        <v>5</v>
      </c>
      <c r="B43" s="6" t="s">
        <v>208</v>
      </c>
      <c r="C43" s="109"/>
      <c r="D43" s="107"/>
      <c r="E43" s="107"/>
      <c r="F43" s="113"/>
      <c r="G43" s="29">
        <f t="shared" si="3"/>
        <v>0</v>
      </c>
      <c r="H43" s="29">
        <f t="shared" si="0"/>
        <v>0</v>
      </c>
      <c r="I43" s="30">
        <f t="shared" si="1"/>
        <v>0</v>
      </c>
      <c r="J43" s="127"/>
      <c r="K43" s="127"/>
      <c r="L43" s="151" t="s">
        <v>62</v>
      </c>
    </row>
    <row r="44" spans="1:12" s="166" customFormat="1" ht="24.95" customHeight="1" x14ac:dyDescent="0.25">
      <c r="A44" s="31">
        <v>6</v>
      </c>
      <c r="B44" s="5" t="s">
        <v>209</v>
      </c>
      <c r="C44" s="108"/>
      <c r="D44" s="106"/>
      <c r="E44" s="106"/>
      <c r="F44" s="111"/>
      <c r="G44" s="22">
        <f t="shared" si="3"/>
        <v>0</v>
      </c>
      <c r="H44" s="22">
        <f t="shared" si="0"/>
        <v>0</v>
      </c>
      <c r="I44" s="23">
        <f t="shared" si="1"/>
        <v>0</v>
      </c>
      <c r="J44" s="126"/>
      <c r="K44" s="126"/>
      <c r="L44" s="25" t="s">
        <v>62</v>
      </c>
    </row>
    <row r="45" spans="1:12" s="166" customFormat="1" ht="24.95" customHeight="1" x14ac:dyDescent="0.25">
      <c r="A45" s="33">
        <v>7</v>
      </c>
      <c r="B45" s="105" t="s">
        <v>63</v>
      </c>
      <c r="C45" s="109"/>
      <c r="D45" s="107"/>
      <c r="E45" s="107"/>
      <c r="F45" s="113"/>
      <c r="G45" s="29">
        <f t="shared" si="3"/>
        <v>0</v>
      </c>
      <c r="H45" s="29">
        <f t="shared" si="0"/>
        <v>0</v>
      </c>
      <c r="I45" s="30">
        <f t="shared" si="1"/>
        <v>0</v>
      </c>
      <c r="J45" s="127"/>
      <c r="K45" s="127"/>
      <c r="L45" s="151" t="s">
        <v>62</v>
      </c>
    </row>
    <row r="46" spans="1:12" s="166" customFormat="1" ht="24.95" customHeight="1" x14ac:dyDescent="0.25">
      <c r="A46" s="31">
        <v>8</v>
      </c>
      <c r="B46" s="104" t="s">
        <v>63</v>
      </c>
      <c r="C46" s="108"/>
      <c r="D46" s="106"/>
      <c r="E46" s="106"/>
      <c r="F46" s="111"/>
      <c r="G46" s="22">
        <f t="shared" si="3"/>
        <v>0</v>
      </c>
      <c r="H46" s="22">
        <f t="shared" si="0"/>
        <v>0</v>
      </c>
      <c r="I46" s="23">
        <f t="shared" si="1"/>
        <v>0</v>
      </c>
      <c r="J46" s="126"/>
      <c r="K46" s="126"/>
      <c r="L46" s="25" t="s">
        <v>62</v>
      </c>
    </row>
    <row r="47" spans="1:12" s="166" customFormat="1" ht="39.950000000000003" customHeight="1" x14ac:dyDescent="0.25">
      <c r="A47" s="26">
        <v>12</v>
      </c>
      <c r="B47" s="6" t="s">
        <v>64</v>
      </c>
      <c r="C47" s="34" t="s">
        <v>65</v>
      </c>
      <c r="D47" s="107"/>
      <c r="E47" s="107"/>
      <c r="F47" s="114"/>
      <c r="G47" s="29">
        <f t="shared" si="3"/>
        <v>0</v>
      </c>
      <c r="H47" s="29">
        <f t="shared" si="0"/>
        <v>0</v>
      </c>
      <c r="I47" s="30">
        <f t="shared" si="1"/>
        <v>0</v>
      </c>
      <c r="J47" s="127"/>
      <c r="K47" s="127"/>
      <c r="L47" s="36" t="s">
        <v>66</v>
      </c>
    </row>
    <row r="48" spans="1:12" s="166" customFormat="1" ht="60" customHeight="1" x14ac:dyDescent="0.25">
      <c r="A48" s="19">
        <v>13</v>
      </c>
      <c r="B48" s="5" t="s">
        <v>67</v>
      </c>
      <c r="C48" s="20" t="s">
        <v>61</v>
      </c>
      <c r="D48" s="106"/>
      <c r="E48" s="106"/>
      <c r="F48" s="115"/>
      <c r="G48" s="22">
        <f>D48*F48</f>
        <v>0</v>
      </c>
      <c r="H48" s="22">
        <f t="shared" si="0"/>
        <v>0</v>
      </c>
      <c r="I48" s="23">
        <f t="shared" si="1"/>
        <v>0</v>
      </c>
      <c r="J48" s="126"/>
      <c r="K48" s="126"/>
      <c r="L48" s="5" t="s">
        <v>68</v>
      </c>
    </row>
    <row r="49" spans="1:12" s="166" customFormat="1" ht="24.95" customHeight="1" x14ac:dyDescent="0.25">
      <c r="A49" s="131" t="s">
        <v>69</v>
      </c>
      <c r="B49" s="132" t="s">
        <v>70</v>
      </c>
      <c r="C49" s="133"/>
      <c r="D49" s="131"/>
      <c r="E49" s="131"/>
      <c r="F49" s="132"/>
      <c r="G49" s="134">
        <f>SUM(G50:G55)</f>
        <v>0</v>
      </c>
      <c r="H49" s="134">
        <f>SUM(H50:H55)</f>
        <v>0</v>
      </c>
      <c r="I49" s="134">
        <f>SUM(I50:I55)</f>
        <v>0</v>
      </c>
      <c r="J49" s="134">
        <f>SUM(J50:J55)</f>
        <v>0</v>
      </c>
      <c r="K49" s="134"/>
      <c r="L49" s="18"/>
    </row>
    <row r="50" spans="1:12" s="166" customFormat="1" ht="24.95" customHeight="1" x14ac:dyDescent="0.25">
      <c r="A50" s="31"/>
      <c r="B50" s="5" t="s">
        <v>71</v>
      </c>
      <c r="C50" s="38" t="s">
        <v>72</v>
      </c>
      <c r="D50" s="31"/>
      <c r="E50" s="31"/>
      <c r="F50" s="31"/>
      <c r="G50" s="22">
        <f t="shared" ref="G50:G55" si="4">D50*F50</f>
        <v>0</v>
      </c>
      <c r="H50" s="22">
        <f t="shared" ref="H50:H55" si="5">G50*0.24</f>
        <v>0</v>
      </c>
      <c r="I50" s="23">
        <f t="shared" ref="I50:I55" si="6">G50+H50</f>
        <v>0</v>
      </c>
      <c r="J50" s="124"/>
      <c r="K50" s="124"/>
      <c r="L50" s="281" t="s">
        <v>233</v>
      </c>
    </row>
    <row r="51" spans="1:12" s="166" customFormat="1" ht="24.95" customHeight="1" x14ac:dyDescent="0.25">
      <c r="A51" s="26"/>
      <c r="B51" s="6" t="s">
        <v>73</v>
      </c>
      <c r="C51" s="27" t="s">
        <v>61</v>
      </c>
      <c r="D51" s="26"/>
      <c r="E51" s="26"/>
      <c r="F51" s="26"/>
      <c r="G51" s="29">
        <f t="shared" si="4"/>
        <v>0</v>
      </c>
      <c r="H51" s="29">
        <f t="shared" si="5"/>
        <v>0</v>
      </c>
      <c r="I51" s="30">
        <f t="shared" si="6"/>
        <v>0</v>
      </c>
      <c r="J51" s="125"/>
      <c r="K51" s="125"/>
      <c r="L51" s="282"/>
    </row>
    <row r="52" spans="1:12" s="166" customFormat="1" ht="24.95" customHeight="1" x14ac:dyDescent="0.25">
      <c r="A52" s="31"/>
      <c r="B52" s="5" t="s">
        <v>38</v>
      </c>
      <c r="C52" s="20" t="s">
        <v>61</v>
      </c>
      <c r="D52" s="31"/>
      <c r="E52" s="31"/>
      <c r="F52" s="31"/>
      <c r="G52" s="22">
        <f t="shared" si="4"/>
        <v>0</v>
      </c>
      <c r="H52" s="22">
        <f t="shared" si="5"/>
        <v>0</v>
      </c>
      <c r="I52" s="23">
        <f t="shared" si="6"/>
        <v>0</v>
      </c>
      <c r="J52" s="124"/>
      <c r="K52" s="124"/>
      <c r="L52" s="282"/>
    </row>
    <row r="53" spans="1:12" s="166" customFormat="1" ht="30" customHeight="1" x14ac:dyDescent="0.25">
      <c r="A53" s="26"/>
      <c r="B53" s="6" t="s">
        <v>74</v>
      </c>
      <c r="C53" s="39" t="s">
        <v>75</v>
      </c>
      <c r="D53" s="26"/>
      <c r="E53" s="26"/>
      <c r="F53" s="35"/>
      <c r="G53" s="29">
        <f t="shared" si="4"/>
        <v>0</v>
      </c>
      <c r="H53" s="29">
        <f t="shared" si="5"/>
        <v>0</v>
      </c>
      <c r="I53" s="30">
        <f t="shared" si="6"/>
        <v>0</v>
      </c>
      <c r="J53" s="125"/>
      <c r="K53" s="125"/>
      <c r="L53" s="283"/>
    </row>
    <row r="54" spans="1:12" s="166" customFormat="1" ht="24.95" customHeight="1" x14ac:dyDescent="0.25">
      <c r="A54" s="31"/>
      <c r="B54" s="104" t="s">
        <v>76</v>
      </c>
      <c r="C54" s="116"/>
      <c r="D54" s="117"/>
      <c r="E54" s="117"/>
      <c r="F54" s="117"/>
      <c r="G54" s="22">
        <f t="shared" si="4"/>
        <v>0</v>
      </c>
      <c r="H54" s="22">
        <f t="shared" si="5"/>
        <v>0</v>
      </c>
      <c r="I54" s="23">
        <f t="shared" si="6"/>
        <v>0</v>
      </c>
      <c r="J54" s="124"/>
      <c r="K54" s="124"/>
      <c r="L54" s="24" t="s">
        <v>62</v>
      </c>
    </row>
    <row r="55" spans="1:12" s="166" customFormat="1" ht="24.95" customHeight="1" x14ac:dyDescent="0.25">
      <c r="A55" s="26"/>
      <c r="B55" s="105" t="s">
        <v>76</v>
      </c>
      <c r="C55" s="118"/>
      <c r="D55" s="119"/>
      <c r="E55" s="119"/>
      <c r="F55" s="119"/>
      <c r="G55" s="29">
        <f t="shared" si="4"/>
        <v>0</v>
      </c>
      <c r="H55" s="29">
        <f t="shared" si="5"/>
        <v>0</v>
      </c>
      <c r="I55" s="30">
        <f t="shared" si="6"/>
        <v>0</v>
      </c>
      <c r="J55" s="125"/>
      <c r="K55" s="125"/>
      <c r="L55" s="18" t="s">
        <v>62</v>
      </c>
    </row>
    <row r="56" spans="1:12" s="166" customFormat="1" ht="24.95" customHeight="1" x14ac:dyDescent="0.25">
      <c r="A56" s="131" t="s">
        <v>77</v>
      </c>
      <c r="B56" s="132" t="s">
        <v>78</v>
      </c>
      <c r="C56" s="133"/>
      <c r="D56" s="131"/>
      <c r="E56" s="131"/>
      <c r="F56" s="132"/>
      <c r="G56" s="134">
        <f>SUM(G57:G61)</f>
        <v>0</v>
      </c>
      <c r="H56" s="134">
        <f>SUM(H57:H61)</f>
        <v>0</v>
      </c>
      <c r="I56" s="134">
        <f>SUM(I57:I61)</f>
        <v>0</v>
      </c>
      <c r="J56" s="134">
        <f>SUM(J57:J61)</f>
        <v>0</v>
      </c>
      <c r="K56" s="134"/>
      <c r="L56" s="24"/>
    </row>
    <row r="57" spans="1:12" s="166" customFormat="1" ht="24.95" customHeight="1" x14ac:dyDescent="0.2">
      <c r="A57" s="43"/>
      <c r="B57" s="151" t="s">
        <v>79</v>
      </c>
      <c r="C57" s="34" t="s">
        <v>65</v>
      </c>
      <c r="D57" s="26"/>
      <c r="E57" s="26"/>
      <c r="F57" s="35"/>
      <c r="G57" s="29">
        <f>D57*F57</f>
        <v>0</v>
      </c>
      <c r="H57" s="29">
        <f>G57*0.24</f>
        <v>0</v>
      </c>
      <c r="I57" s="30">
        <f>G57+H57</f>
        <v>0</v>
      </c>
      <c r="J57" s="125"/>
      <c r="K57" s="125"/>
      <c r="L57" s="205" t="s">
        <v>62</v>
      </c>
    </row>
    <row r="58" spans="1:12" s="166" customFormat="1" ht="24.95" customHeight="1" x14ac:dyDescent="0.2">
      <c r="A58" s="44"/>
      <c r="B58" s="25" t="s">
        <v>80</v>
      </c>
      <c r="C58" s="45" t="s">
        <v>65</v>
      </c>
      <c r="D58" s="31"/>
      <c r="E58" s="31"/>
      <c r="F58" s="37"/>
      <c r="G58" s="22">
        <f>D58*F58</f>
        <v>0</v>
      </c>
      <c r="H58" s="22">
        <f>G58*0.24</f>
        <v>0</v>
      </c>
      <c r="I58" s="23">
        <f>G58+H58</f>
        <v>0</v>
      </c>
      <c r="J58" s="124"/>
      <c r="K58" s="124"/>
      <c r="L58" s="217"/>
    </row>
    <row r="59" spans="1:12" s="166" customFormat="1" ht="24.95" customHeight="1" x14ac:dyDescent="0.2">
      <c r="A59" s="43"/>
      <c r="B59" s="105" t="s">
        <v>76</v>
      </c>
      <c r="C59" s="120" t="s">
        <v>65</v>
      </c>
      <c r="D59" s="119"/>
      <c r="E59" s="119"/>
      <c r="F59" s="114"/>
      <c r="G59" s="29">
        <f>D59*F59</f>
        <v>0</v>
      </c>
      <c r="H59" s="29">
        <f>G59*0.24</f>
        <v>0</v>
      </c>
      <c r="I59" s="30">
        <f>G59+H59</f>
        <v>0</v>
      </c>
      <c r="J59" s="125"/>
      <c r="K59" s="125"/>
      <c r="L59" s="217"/>
    </row>
    <row r="60" spans="1:12" s="166" customFormat="1" ht="24.95" customHeight="1" x14ac:dyDescent="0.2">
      <c r="A60" s="44"/>
      <c r="B60" s="104" t="s">
        <v>76</v>
      </c>
      <c r="C60" s="121" t="s">
        <v>65</v>
      </c>
      <c r="D60" s="117"/>
      <c r="E60" s="117"/>
      <c r="F60" s="115"/>
      <c r="G60" s="22">
        <f>D60*F60</f>
        <v>0</v>
      </c>
      <c r="H60" s="22">
        <f>G60*0.24</f>
        <v>0</v>
      </c>
      <c r="I60" s="23">
        <f>G60+H60</f>
        <v>0</v>
      </c>
      <c r="J60" s="124"/>
      <c r="K60" s="124"/>
      <c r="L60" s="217"/>
    </row>
    <row r="61" spans="1:12" s="166" customFormat="1" ht="24.95" customHeight="1" x14ac:dyDescent="0.2">
      <c r="A61" s="43"/>
      <c r="B61" s="105" t="s">
        <v>76</v>
      </c>
      <c r="C61" s="120" t="s">
        <v>65</v>
      </c>
      <c r="D61" s="119"/>
      <c r="E61" s="119"/>
      <c r="F61" s="114"/>
      <c r="G61" s="29">
        <f>D61*F61</f>
        <v>0</v>
      </c>
      <c r="H61" s="29">
        <f>G61*0.24</f>
        <v>0</v>
      </c>
      <c r="I61" s="30">
        <f>G61+H61</f>
        <v>0</v>
      </c>
      <c r="J61" s="125"/>
      <c r="K61" s="125"/>
      <c r="L61" s="218"/>
    </row>
    <row r="62" spans="1:12" s="166" customFormat="1" ht="24.95" customHeight="1" x14ac:dyDescent="0.25">
      <c r="A62" s="131" t="s">
        <v>81</v>
      </c>
      <c r="B62" s="132" t="s">
        <v>82</v>
      </c>
      <c r="C62" s="133"/>
      <c r="D62" s="131"/>
      <c r="E62" s="131"/>
      <c r="F62" s="132"/>
      <c r="G62" s="134">
        <f>SUM(G63:G65)</f>
        <v>0</v>
      </c>
      <c r="H62" s="134">
        <f>SUM(H63:H65)</f>
        <v>0</v>
      </c>
      <c r="I62" s="134">
        <f>SUM(I63:I65)</f>
        <v>0</v>
      </c>
      <c r="J62" s="134">
        <f>SUM(J63:J65)</f>
        <v>0</v>
      </c>
      <c r="K62" s="134"/>
      <c r="L62" s="24"/>
    </row>
    <row r="63" spans="1:12" s="166" customFormat="1" ht="22.5" customHeight="1" x14ac:dyDescent="0.2">
      <c r="A63" s="43"/>
      <c r="B63" s="122"/>
      <c r="C63" s="118"/>
      <c r="D63" s="119"/>
      <c r="E63" s="119"/>
      <c r="F63" s="105"/>
      <c r="G63" s="29">
        <f>D63*F63</f>
        <v>0</v>
      </c>
      <c r="H63" s="29">
        <f>G63*0.24</f>
        <v>0</v>
      </c>
      <c r="I63" s="30">
        <f t="shared" ref="I63:I74" si="7">G63+H63</f>
        <v>0</v>
      </c>
      <c r="J63" s="125"/>
      <c r="K63" s="125"/>
      <c r="L63" s="205" t="s">
        <v>62</v>
      </c>
    </row>
    <row r="64" spans="1:12" s="166" customFormat="1" ht="22.5" customHeight="1" x14ac:dyDescent="0.2">
      <c r="A64" s="44"/>
      <c r="B64" s="123"/>
      <c r="C64" s="116"/>
      <c r="D64" s="117"/>
      <c r="E64" s="117"/>
      <c r="F64" s="104"/>
      <c r="G64" s="22">
        <f>D64*F64</f>
        <v>0</v>
      </c>
      <c r="H64" s="22">
        <f>G64*0.24</f>
        <v>0</v>
      </c>
      <c r="I64" s="23">
        <f t="shared" si="7"/>
        <v>0</v>
      </c>
      <c r="J64" s="124"/>
      <c r="K64" s="124"/>
      <c r="L64" s="217"/>
    </row>
    <row r="65" spans="1:12" s="166" customFormat="1" ht="22.5" customHeight="1" x14ac:dyDescent="0.2">
      <c r="A65" s="43"/>
      <c r="B65" s="122"/>
      <c r="C65" s="118"/>
      <c r="D65" s="119"/>
      <c r="E65" s="119"/>
      <c r="F65" s="105"/>
      <c r="G65" s="29">
        <f>D65*F65</f>
        <v>0</v>
      </c>
      <c r="H65" s="29">
        <f>G65*0.24</f>
        <v>0</v>
      </c>
      <c r="I65" s="30">
        <f t="shared" si="7"/>
        <v>0</v>
      </c>
      <c r="J65" s="125"/>
      <c r="K65" s="125"/>
      <c r="L65" s="218"/>
    </row>
    <row r="66" spans="1:12" s="166" customFormat="1" ht="60" customHeight="1" x14ac:dyDescent="0.25">
      <c r="A66" s="131" t="s">
        <v>83</v>
      </c>
      <c r="B66" s="132" t="s">
        <v>84</v>
      </c>
      <c r="C66" s="133"/>
      <c r="D66" s="131"/>
      <c r="E66" s="131"/>
      <c r="F66" s="134"/>
      <c r="G66" s="134">
        <f>D66*F66</f>
        <v>0</v>
      </c>
      <c r="H66" s="134">
        <f>G66*0.24</f>
        <v>0</v>
      </c>
      <c r="I66" s="134">
        <f t="shared" si="7"/>
        <v>0</v>
      </c>
      <c r="J66" s="134"/>
      <c r="K66" s="134"/>
      <c r="L66" s="46" t="s">
        <v>251</v>
      </c>
    </row>
    <row r="67" spans="1:12" s="166" customFormat="1" ht="60" customHeight="1" x14ac:dyDescent="0.25">
      <c r="A67" s="131" t="s">
        <v>85</v>
      </c>
      <c r="B67" s="132" t="s">
        <v>86</v>
      </c>
      <c r="C67" s="133"/>
      <c r="D67" s="131"/>
      <c r="E67" s="131"/>
      <c r="F67" s="134"/>
      <c r="G67" s="134">
        <f>D67*F67</f>
        <v>0</v>
      </c>
      <c r="H67" s="134">
        <f>G67*0.24</f>
        <v>0</v>
      </c>
      <c r="I67" s="134">
        <f t="shared" si="7"/>
        <v>0</v>
      </c>
      <c r="J67" s="134"/>
      <c r="K67" s="134"/>
      <c r="L67" s="36" t="s">
        <v>87</v>
      </c>
    </row>
    <row r="68" spans="1:12" s="166" customFormat="1" ht="24.95" customHeight="1" x14ac:dyDescent="0.25">
      <c r="A68" s="153" t="s">
        <v>88</v>
      </c>
      <c r="B68" s="40" t="s">
        <v>89</v>
      </c>
      <c r="C68" s="41"/>
      <c r="D68" s="153"/>
      <c r="E68" s="153"/>
      <c r="F68" s="42"/>
      <c r="G68" s="42">
        <f>SUM(G69:G74)</f>
        <v>0</v>
      </c>
      <c r="H68" s="42">
        <f>SUM(H69:H74)</f>
        <v>0</v>
      </c>
      <c r="I68" s="42">
        <f t="shared" si="7"/>
        <v>0</v>
      </c>
      <c r="J68" s="42">
        <f>SUM(J69:J74)</f>
        <v>0</v>
      </c>
      <c r="K68" s="42"/>
      <c r="L68" s="24"/>
    </row>
    <row r="69" spans="1:12" s="166" customFormat="1" ht="24.95" customHeight="1" x14ac:dyDescent="0.25">
      <c r="A69" s="26"/>
      <c r="B69" s="6" t="s">
        <v>90</v>
      </c>
      <c r="C69" s="34" t="s">
        <v>75</v>
      </c>
      <c r="D69" s="119"/>
      <c r="E69" s="119"/>
      <c r="F69" s="125"/>
      <c r="G69" s="29">
        <f t="shared" ref="G69:G75" si="8">D69*F69</f>
        <v>0</v>
      </c>
      <c r="H69" s="29">
        <f t="shared" ref="H69:H75" si="9">G69*0.24</f>
        <v>0</v>
      </c>
      <c r="I69" s="30">
        <f t="shared" si="7"/>
        <v>0</v>
      </c>
      <c r="J69" s="125"/>
      <c r="K69" s="125"/>
      <c r="L69" s="205" t="s">
        <v>62</v>
      </c>
    </row>
    <row r="70" spans="1:12" s="166" customFormat="1" ht="24.95" customHeight="1" x14ac:dyDescent="0.25">
      <c r="A70" s="31"/>
      <c r="B70" s="5" t="s">
        <v>91</v>
      </c>
      <c r="C70" s="45" t="s">
        <v>65</v>
      </c>
      <c r="D70" s="117"/>
      <c r="E70" s="117"/>
      <c r="F70" s="124"/>
      <c r="G70" s="22">
        <f t="shared" si="8"/>
        <v>0</v>
      </c>
      <c r="H70" s="22">
        <f t="shared" si="9"/>
        <v>0</v>
      </c>
      <c r="I70" s="23">
        <f t="shared" si="7"/>
        <v>0</v>
      </c>
      <c r="J70" s="124"/>
      <c r="K70" s="124"/>
      <c r="L70" s="217"/>
    </row>
    <row r="71" spans="1:12" s="166" customFormat="1" ht="24.95" customHeight="1" x14ac:dyDescent="0.25">
      <c r="A71" s="26"/>
      <c r="B71" s="6" t="s">
        <v>92</v>
      </c>
      <c r="C71" s="34" t="s">
        <v>75</v>
      </c>
      <c r="D71" s="119"/>
      <c r="E71" s="119"/>
      <c r="F71" s="125"/>
      <c r="G71" s="29">
        <f t="shared" si="8"/>
        <v>0</v>
      </c>
      <c r="H71" s="29">
        <f t="shared" si="9"/>
        <v>0</v>
      </c>
      <c r="I71" s="30">
        <f t="shared" si="7"/>
        <v>0</v>
      </c>
      <c r="J71" s="125"/>
      <c r="K71" s="125"/>
      <c r="L71" s="217"/>
    </row>
    <row r="72" spans="1:12" s="166" customFormat="1" ht="28.5" customHeight="1" x14ac:dyDescent="0.25">
      <c r="A72" s="31"/>
      <c r="B72" s="5" t="s">
        <v>93</v>
      </c>
      <c r="C72" s="45" t="s">
        <v>65</v>
      </c>
      <c r="D72" s="117"/>
      <c r="E72" s="117"/>
      <c r="F72" s="124"/>
      <c r="G72" s="22">
        <f t="shared" si="8"/>
        <v>0</v>
      </c>
      <c r="H72" s="22">
        <f t="shared" si="9"/>
        <v>0</v>
      </c>
      <c r="I72" s="23">
        <f t="shared" si="7"/>
        <v>0</v>
      </c>
      <c r="J72" s="124"/>
      <c r="K72" s="124"/>
      <c r="L72" s="217"/>
    </row>
    <row r="73" spans="1:12" s="166" customFormat="1" ht="44.25" customHeight="1" x14ac:dyDescent="0.25">
      <c r="A73" s="26"/>
      <c r="B73" s="151" t="s">
        <v>94</v>
      </c>
      <c r="C73" s="34" t="s">
        <v>65</v>
      </c>
      <c r="D73" s="119"/>
      <c r="E73" s="119"/>
      <c r="F73" s="125"/>
      <c r="G73" s="29">
        <f t="shared" si="8"/>
        <v>0</v>
      </c>
      <c r="H73" s="29">
        <f t="shared" si="9"/>
        <v>0</v>
      </c>
      <c r="I73" s="30">
        <f t="shared" si="7"/>
        <v>0</v>
      </c>
      <c r="J73" s="125"/>
      <c r="K73" s="125"/>
      <c r="L73" s="217"/>
    </row>
    <row r="74" spans="1:12" s="166" customFormat="1" ht="30" customHeight="1" x14ac:dyDescent="0.25">
      <c r="A74" s="31"/>
      <c r="B74" s="104" t="s">
        <v>76</v>
      </c>
      <c r="C74" s="116"/>
      <c r="D74" s="117"/>
      <c r="E74" s="117"/>
      <c r="F74" s="124"/>
      <c r="G74" s="22">
        <f t="shared" si="8"/>
        <v>0</v>
      </c>
      <c r="H74" s="22">
        <f t="shared" si="9"/>
        <v>0</v>
      </c>
      <c r="I74" s="23">
        <f t="shared" si="7"/>
        <v>0</v>
      </c>
      <c r="J74" s="124"/>
      <c r="K74" s="124"/>
      <c r="L74" s="218"/>
    </row>
    <row r="75" spans="1:12" s="166" customFormat="1" ht="35.1" customHeight="1" x14ac:dyDescent="0.25">
      <c r="A75" s="131" t="s">
        <v>95</v>
      </c>
      <c r="B75" s="132" t="s">
        <v>96</v>
      </c>
      <c r="C75" s="133"/>
      <c r="D75" s="131"/>
      <c r="E75" s="131"/>
      <c r="F75" s="134"/>
      <c r="G75" s="134">
        <f t="shared" si="8"/>
        <v>0</v>
      </c>
      <c r="H75" s="134">
        <f t="shared" si="9"/>
        <v>0</v>
      </c>
      <c r="I75" s="134">
        <f>H75*0.24</f>
        <v>0</v>
      </c>
      <c r="J75" s="134">
        <f>G75+H75</f>
        <v>0</v>
      </c>
      <c r="K75" s="134"/>
      <c r="L75" s="36" t="s">
        <v>97</v>
      </c>
    </row>
    <row r="76" spans="1:12" s="166" customFormat="1" ht="65.099999999999994" customHeight="1" x14ac:dyDescent="0.25">
      <c r="A76" s="131" t="s">
        <v>98</v>
      </c>
      <c r="B76" s="132" t="s">
        <v>99</v>
      </c>
      <c r="C76" s="133"/>
      <c r="D76" s="131"/>
      <c r="E76" s="131"/>
      <c r="F76" s="134"/>
      <c r="G76" s="134">
        <f>SUM(G77:G82)</f>
        <v>0</v>
      </c>
      <c r="H76" s="134">
        <f>SUM(H77:H82)</f>
        <v>0</v>
      </c>
      <c r="I76" s="134">
        <f>SUM(I77:I82)</f>
        <v>0</v>
      </c>
      <c r="J76" s="134">
        <f>SUM(J77:J82)</f>
        <v>0</v>
      </c>
      <c r="K76" s="134"/>
      <c r="L76" s="46" t="s">
        <v>100</v>
      </c>
    </row>
    <row r="77" spans="1:12" s="166" customFormat="1" ht="24.95" customHeight="1" x14ac:dyDescent="0.2">
      <c r="A77" s="43"/>
      <c r="B77" s="18" t="s">
        <v>101</v>
      </c>
      <c r="C77" s="39" t="s">
        <v>75</v>
      </c>
      <c r="D77" s="26"/>
      <c r="E77" s="26"/>
      <c r="F77" s="29"/>
      <c r="G77" s="29">
        <f t="shared" ref="G77:G82" si="10">D77*F77</f>
        <v>0</v>
      </c>
      <c r="H77" s="29">
        <f t="shared" ref="H77:H82" si="11">G77*0.24</f>
        <v>0</v>
      </c>
      <c r="I77" s="30">
        <f t="shared" ref="I77:I82" si="12">G77+H77</f>
        <v>0</v>
      </c>
      <c r="J77" s="125"/>
      <c r="K77" s="125"/>
      <c r="L77" s="223" t="s">
        <v>102</v>
      </c>
    </row>
    <row r="78" spans="1:12" s="166" customFormat="1" ht="35.1" customHeight="1" x14ac:dyDescent="0.2">
      <c r="A78" s="44"/>
      <c r="B78" s="25" t="s">
        <v>103</v>
      </c>
      <c r="C78" s="38" t="s">
        <v>75</v>
      </c>
      <c r="D78" s="31"/>
      <c r="E78" s="31"/>
      <c r="F78" s="22"/>
      <c r="G78" s="22">
        <f t="shared" si="10"/>
        <v>0</v>
      </c>
      <c r="H78" s="22">
        <f t="shared" si="11"/>
        <v>0</v>
      </c>
      <c r="I78" s="23">
        <f t="shared" si="12"/>
        <v>0</v>
      </c>
      <c r="J78" s="124"/>
      <c r="K78" s="124"/>
      <c r="L78" s="217"/>
    </row>
    <row r="79" spans="1:12" s="166" customFormat="1" ht="35.1" customHeight="1" x14ac:dyDescent="0.2">
      <c r="A79" s="43"/>
      <c r="B79" s="151" t="s">
        <v>104</v>
      </c>
      <c r="C79" s="39" t="s">
        <v>75</v>
      </c>
      <c r="D79" s="26"/>
      <c r="E79" s="26"/>
      <c r="F79" s="6"/>
      <c r="G79" s="29">
        <f t="shared" si="10"/>
        <v>0</v>
      </c>
      <c r="H79" s="29">
        <f t="shared" si="11"/>
        <v>0</v>
      </c>
      <c r="I79" s="30">
        <f t="shared" si="12"/>
        <v>0</v>
      </c>
      <c r="J79" s="125"/>
      <c r="K79" s="125"/>
      <c r="L79" s="217"/>
    </row>
    <row r="80" spans="1:12" s="166" customFormat="1" ht="35.1" customHeight="1" x14ac:dyDescent="0.2">
      <c r="A80" s="44"/>
      <c r="B80" s="25" t="s">
        <v>105</v>
      </c>
      <c r="C80" s="38" t="s">
        <v>75</v>
      </c>
      <c r="D80" s="31"/>
      <c r="E80" s="31"/>
      <c r="F80" s="5"/>
      <c r="G80" s="22">
        <f t="shared" si="10"/>
        <v>0</v>
      </c>
      <c r="H80" s="22">
        <f t="shared" si="11"/>
        <v>0</v>
      </c>
      <c r="I80" s="23">
        <f t="shared" si="12"/>
        <v>0</v>
      </c>
      <c r="J80" s="124"/>
      <c r="K80" s="124"/>
      <c r="L80" s="217"/>
    </row>
    <row r="81" spans="1:12" s="166" customFormat="1" ht="35.1" customHeight="1" x14ac:dyDescent="0.2">
      <c r="A81" s="43"/>
      <c r="B81" s="105" t="s">
        <v>76</v>
      </c>
      <c r="C81" s="118"/>
      <c r="D81" s="119"/>
      <c r="E81" s="119"/>
      <c r="F81" s="105"/>
      <c r="G81" s="29">
        <f t="shared" si="10"/>
        <v>0</v>
      </c>
      <c r="H81" s="29">
        <f t="shared" si="11"/>
        <v>0</v>
      </c>
      <c r="I81" s="30">
        <f t="shared" si="12"/>
        <v>0</v>
      </c>
      <c r="J81" s="125"/>
      <c r="K81" s="125"/>
      <c r="L81" s="217"/>
    </row>
    <row r="82" spans="1:12" s="166" customFormat="1" ht="35.1" customHeight="1" x14ac:dyDescent="0.2">
      <c r="A82" s="44"/>
      <c r="B82" s="104" t="s">
        <v>76</v>
      </c>
      <c r="C82" s="116"/>
      <c r="D82" s="117"/>
      <c r="E82" s="117"/>
      <c r="F82" s="104"/>
      <c r="G82" s="22">
        <f t="shared" si="10"/>
        <v>0</v>
      </c>
      <c r="H82" s="22">
        <f t="shared" si="11"/>
        <v>0</v>
      </c>
      <c r="I82" s="23">
        <f t="shared" si="12"/>
        <v>0</v>
      </c>
      <c r="J82" s="124"/>
      <c r="K82" s="124"/>
      <c r="L82" s="218"/>
    </row>
    <row r="83" spans="1:12" s="166" customFormat="1" ht="35.1" customHeight="1" x14ac:dyDescent="0.25">
      <c r="A83" s="47"/>
      <c r="B83" s="48" t="s">
        <v>234</v>
      </c>
      <c r="C83" s="49"/>
      <c r="D83" s="50"/>
      <c r="E83" s="50"/>
      <c r="F83" s="48"/>
      <c r="G83" s="51">
        <f>G76+G75+G68+G67+G66+G62+G56+G49+G14</f>
        <v>0</v>
      </c>
      <c r="H83" s="51">
        <f>H76+H75+H68+H67+H66+H62+H56+H49+H14</f>
        <v>0</v>
      </c>
      <c r="I83" s="51">
        <f>I76+I75+I68+I67+I66+I62+I56+I49+I14</f>
        <v>0</v>
      </c>
      <c r="J83" s="51">
        <f>J76+J75+J68+J67+J66+J62+J56+J49+J14</f>
        <v>0</v>
      </c>
      <c r="K83" s="51"/>
      <c r="L83" s="18"/>
    </row>
    <row r="84" spans="1:12" s="166" customFormat="1" ht="22.5" customHeight="1" x14ac:dyDescent="0.2">
      <c r="A84" s="142"/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</row>
    <row r="85" spans="1:12" s="166" customFormat="1" ht="22.5" customHeight="1" x14ac:dyDescent="0.2">
      <c r="A85" s="161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</row>
    <row r="86" spans="1:12" s="166" customFormat="1" ht="22.5" customHeight="1" x14ac:dyDescent="0.2">
      <c r="A86" s="161"/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</row>
    <row r="87" spans="1:12" s="166" customFormat="1" ht="33.75" customHeight="1" x14ac:dyDescent="0.2">
      <c r="A87" s="161"/>
      <c r="B87" s="161"/>
      <c r="C87" s="144" t="s">
        <v>167</v>
      </c>
      <c r="D87" s="145"/>
      <c r="E87" s="161"/>
      <c r="F87" s="161"/>
      <c r="G87" s="161"/>
      <c r="H87" s="161"/>
      <c r="I87" s="161"/>
      <c r="J87" s="161"/>
      <c r="K87" s="161"/>
      <c r="L87" s="161"/>
    </row>
    <row r="88" spans="1:12" s="166" customFormat="1" ht="33" customHeight="1" x14ac:dyDescent="0.2">
      <c r="A88" s="267"/>
      <c r="B88" s="268"/>
      <c r="C88" s="291" t="s">
        <v>245</v>
      </c>
      <c r="D88" s="291"/>
      <c r="E88" s="161"/>
      <c r="F88" s="160"/>
      <c r="G88" s="147"/>
      <c r="H88" s="160"/>
      <c r="I88" s="160"/>
      <c r="J88" s="161"/>
      <c r="K88" s="161"/>
      <c r="L88" s="161"/>
    </row>
    <row r="89" spans="1:12" s="166" customFormat="1" ht="30" customHeight="1" x14ac:dyDescent="0.2">
      <c r="A89" s="267"/>
      <c r="B89" s="268"/>
      <c r="C89" s="144" t="s">
        <v>168</v>
      </c>
      <c r="D89" s="144"/>
      <c r="E89" s="161"/>
      <c r="F89" s="160"/>
      <c r="G89" s="147"/>
      <c r="H89" s="160"/>
      <c r="I89" s="160"/>
      <c r="J89" s="161"/>
      <c r="K89" s="161"/>
      <c r="L89" s="161"/>
    </row>
    <row r="90" spans="1:12" x14ac:dyDescent="0.2">
      <c r="A90" s="267"/>
      <c r="B90" s="268"/>
      <c r="C90" s="141"/>
      <c r="D90" s="141"/>
      <c r="E90" s="141"/>
      <c r="F90" s="146"/>
      <c r="G90" s="147"/>
      <c r="H90" s="146"/>
      <c r="I90" s="146"/>
      <c r="J90" s="141"/>
      <c r="K90" s="141"/>
      <c r="L90" s="141"/>
    </row>
  </sheetData>
  <sheetProtection insertColumns="0" insertRows="0"/>
  <mergeCells count="28">
    <mergeCell ref="A2:L2"/>
    <mergeCell ref="A7:B7"/>
    <mergeCell ref="A89:B89"/>
    <mergeCell ref="C8:L8"/>
    <mergeCell ref="A9:B9"/>
    <mergeCell ref="A12:L12"/>
    <mergeCell ref="A3:L3"/>
    <mergeCell ref="C10:L10"/>
    <mergeCell ref="L77:L82"/>
    <mergeCell ref="A4:L4"/>
    <mergeCell ref="L69:L74"/>
    <mergeCell ref="A10:B10"/>
    <mergeCell ref="A6:B6"/>
    <mergeCell ref="A88:B88"/>
    <mergeCell ref="C7:L7"/>
    <mergeCell ref="C88:D88"/>
    <mergeCell ref="A90:B90"/>
    <mergeCell ref="C9:L9"/>
    <mergeCell ref="L63:L65"/>
    <mergeCell ref="A8:B8"/>
    <mergeCell ref="A5:L5"/>
    <mergeCell ref="L57:L61"/>
    <mergeCell ref="C6:L6"/>
    <mergeCell ref="A15:K15"/>
    <mergeCell ref="A19:K19"/>
    <mergeCell ref="L16:L37"/>
    <mergeCell ref="L40:L41"/>
    <mergeCell ref="L50:L53"/>
  </mergeCells>
  <phoneticPr fontId="28" type="noConversion"/>
  <conditionalFormatting sqref="F16:F18 F14 F20:F90">
    <cfRule type="colorScale" priority="8">
      <colorScale>
        <cfvo type="min"/>
        <cfvo type="percentile" val="50"/>
        <cfvo type="max"/>
        <color rgb="FFFDEDEC"/>
        <color rgb="FFFFF2CC"/>
        <color rgb="FFE2F0D9"/>
      </colorScale>
    </cfRule>
  </conditionalFormatting>
  <conditionalFormatting sqref="G16:G18 G14 G20:G90">
    <cfRule type="colorScale" priority="12">
      <colorScale>
        <cfvo type="min"/>
        <cfvo type="percentile" val="50"/>
        <cfvo type="max"/>
        <color rgb="FFFDEDEC"/>
        <color rgb="FFFFF2CC"/>
        <color rgb="FFE2F0D9"/>
      </colorScale>
    </cfRule>
  </conditionalFormatting>
  <dataValidations count="2">
    <dataValidation type="list" allowBlank="1" showDropDown="1" sqref="C14 C16:C18 C20:C86 C90">
      <formula1>"τ.μ.,τεμ.,KVA,κατ΄ αποκοπή,τρέχον μέτρο,κ.μ."</formula1>
    </dataValidation>
    <dataValidation type="list" allowBlank="1" showInputMessage="1" showErrorMessage="1" sqref="B22">
      <formula1>"ΣΚΕΛΕΤΟΣ ΟΠΛΙΣΜΕΝΟΥ ΣΚΥΡΟΔΕΜΑΤΟΣ,ΜΕΤΑΛΛΙΚΟΣ ΣΚΕΛΕΤΟΣ"</formula1>
    </dataValidation>
  </dataValidations>
  <printOptions horizontalCentered="1"/>
  <pageMargins left="0.59055118110236227" right="0.59055118110236227" top="0.59055118110236227" bottom="0.59055118110236227" header="0.70866141732283472" footer="0.31496062992125984"/>
  <pageSetup paperSize="9" scale="45" fitToHeight="4" orientation="landscape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zoomScaleNormal="100" workbookViewId="0"/>
  </sheetViews>
  <sheetFormatPr defaultColWidth="10" defaultRowHeight="15" x14ac:dyDescent="0.25"/>
  <cols>
    <col min="1" max="1" width="10.7109375" style="1" customWidth="1"/>
    <col min="2" max="2" width="56.7109375" style="1" bestFit="1" customWidth="1"/>
    <col min="3" max="3" width="10" style="1" bestFit="1" customWidth="1"/>
    <col min="4" max="4" width="10" style="1" customWidth="1"/>
    <col min="5" max="5" width="11.42578125" customWidth="1"/>
    <col min="6" max="7" width="13.7109375" customWidth="1"/>
    <col min="8" max="8" width="13.7109375" style="1" customWidth="1"/>
    <col min="9" max="9" width="20" style="1" customWidth="1"/>
    <col min="10" max="16384" width="10" style="1"/>
  </cols>
  <sheetData>
    <row r="1" spans="1:9" s="165" customFormat="1" ht="90" customHeight="1" x14ac:dyDescent="0.25">
      <c r="A1" s="196"/>
      <c r="B1" s="196"/>
      <c r="C1" s="197"/>
      <c r="D1" s="196"/>
      <c r="E1" s="196"/>
      <c r="F1" s="198"/>
      <c r="G1" s="196"/>
      <c r="H1" s="196"/>
      <c r="I1" s="196"/>
    </row>
    <row r="2" spans="1:9" s="2" customFormat="1" ht="35.1" customHeight="1" x14ac:dyDescent="0.25">
      <c r="A2" s="295" t="s">
        <v>267</v>
      </c>
      <c r="B2" s="296"/>
      <c r="C2" s="296"/>
      <c r="D2" s="296"/>
      <c r="E2" s="296"/>
      <c r="F2" s="296"/>
      <c r="G2" s="296"/>
      <c r="H2" s="296"/>
      <c r="I2" s="296"/>
    </row>
    <row r="3" spans="1:9" s="2" customFormat="1" ht="35.1" customHeight="1" x14ac:dyDescent="0.25">
      <c r="A3" s="297" t="s">
        <v>106</v>
      </c>
      <c r="B3" s="298"/>
      <c r="C3" s="298"/>
      <c r="D3" s="298"/>
      <c r="E3" s="298"/>
      <c r="F3" s="298"/>
      <c r="G3" s="298"/>
      <c r="H3" s="298"/>
      <c r="I3" s="298"/>
    </row>
    <row r="4" spans="1:9" s="163" customFormat="1" ht="24.95" customHeight="1" x14ac:dyDescent="0.25">
      <c r="A4" s="239" t="s">
        <v>253</v>
      </c>
      <c r="B4" s="239"/>
      <c r="C4" s="239"/>
      <c r="D4" s="239"/>
      <c r="E4" s="239"/>
      <c r="F4" s="239"/>
      <c r="G4" s="239"/>
      <c r="H4" s="239"/>
      <c r="I4" s="239"/>
    </row>
    <row r="5" spans="1:9" s="163" customFormat="1" ht="24.95" customHeight="1" x14ac:dyDescent="0.25">
      <c r="A5" s="239" t="s">
        <v>254</v>
      </c>
      <c r="B5" s="239"/>
      <c r="C5" s="239"/>
      <c r="D5" s="239"/>
      <c r="E5" s="239"/>
      <c r="F5" s="239"/>
      <c r="G5" s="239"/>
      <c r="H5" s="239"/>
      <c r="I5" s="239"/>
    </row>
    <row r="6" spans="1:9" s="3" customFormat="1" ht="13.9" customHeight="1" x14ac:dyDescent="0.25">
      <c r="A6" s="299"/>
      <c r="B6" s="300"/>
      <c r="C6" s="300"/>
      <c r="D6" s="300"/>
      <c r="E6" s="300"/>
      <c r="F6" s="300"/>
      <c r="G6" s="300"/>
      <c r="H6" s="300"/>
      <c r="I6" s="159"/>
    </row>
    <row r="7" spans="1:9" s="3" customFormat="1" ht="24.95" customHeight="1" x14ac:dyDescent="0.2">
      <c r="A7" s="245" t="s">
        <v>43</v>
      </c>
      <c r="B7" s="237"/>
      <c r="C7" s="269"/>
      <c r="D7" s="293"/>
      <c r="E7" s="293"/>
      <c r="F7" s="293"/>
      <c r="G7" s="293"/>
      <c r="H7" s="293"/>
      <c r="I7" s="294"/>
    </row>
    <row r="8" spans="1:9" s="3" customFormat="1" ht="24.95" customHeight="1" x14ac:dyDescent="0.2">
      <c r="A8" s="245" t="s">
        <v>44</v>
      </c>
      <c r="B8" s="237"/>
      <c r="C8" s="269"/>
      <c r="D8" s="293"/>
      <c r="E8" s="293"/>
      <c r="F8" s="293"/>
      <c r="G8" s="293"/>
      <c r="H8" s="293"/>
      <c r="I8" s="294"/>
    </row>
    <row r="9" spans="1:9" s="3" customFormat="1" ht="24.95" customHeight="1" x14ac:dyDescent="0.2">
      <c r="A9" s="245" t="s">
        <v>45</v>
      </c>
      <c r="B9" s="237"/>
      <c r="C9" s="269"/>
      <c r="D9" s="293"/>
      <c r="E9" s="293"/>
      <c r="F9" s="293"/>
      <c r="G9" s="293"/>
      <c r="H9" s="293"/>
      <c r="I9" s="294"/>
    </row>
    <row r="10" spans="1:9" s="3" customFormat="1" ht="24.95" customHeight="1" x14ac:dyDescent="0.2">
      <c r="A10" s="245" t="s">
        <v>46</v>
      </c>
      <c r="B10" s="237"/>
      <c r="C10" s="269"/>
      <c r="D10" s="293"/>
      <c r="E10" s="293"/>
      <c r="F10" s="293"/>
      <c r="G10" s="293"/>
      <c r="H10" s="293"/>
      <c r="I10" s="294"/>
    </row>
    <row r="11" spans="1:9" s="3" customFormat="1" ht="24.95" customHeight="1" x14ac:dyDescent="0.2">
      <c r="A11" s="245" t="s">
        <v>47</v>
      </c>
      <c r="B11" s="237"/>
      <c r="C11" s="269"/>
      <c r="D11" s="293"/>
      <c r="E11" s="293"/>
      <c r="F11" s="293"/>
      <c r="G11" s="293"/>
      <c r="H11" s="293"/>
      <c r="I11" s="294"/>
    </row>
    <row r="12" spans="1:9" s="3" customFormat="1" ht="20.25" customHeight="1" x14ac:dyDescent="0.25">
      <c r="A12" s="167"/>
      <c r="B12" s="167"/>
      <c r="C12" s="167"/>
      <c r="D12" s="167"/>
      <c r="E12" s="167"/>
      <c r="F12" s="167"/>
      <c r="G12" s="167"/>
      <c r="H12" s="168"/>
      <c r="I12" s="159"/>
    </row>
    <row r="13" spans="1:9" ht="30" customHeight="1" x14ac:dyDescent="0.2">
      <c r="A13" s="242" t="s">
        <v>240</v>
      </c>
      <c r="B13" s="236"/>
      <c r="C13" s="236"/>
      <c r="D13" s="236"/>
      <c r="E13" s="236"/>
      <c r="F13" s="236"/>
      <c r="G13" s="236"/>
      <c r="H13" s="236"/>
      <c r="I13" s="237"/>
    </row>
    <row r="14" spans="1:9" ht="33" customHeight="1" x14ac:dyDescent="0.25">
      <c r="A14" s="176" t="s">
        <v>48</v>
      </c>
      <c r="B14" s="176" t="s">
        <v>169</v>
      </c>
      <c r="C14" s="176" t="s">
        <v>50</v>
      </c>
      <c r="D14" s="176" t="s">
        <v>268</v>
      </c>
      <c r="E14" s="176" t="s">
        <v>52</v>
      </c>
      <c r="F14" s="176" t="s">
        <v>53</v>
      </c>
      <c r="G14" s="176" t="s">
        <v>54</v>
      </c>
      <c r="H14" s="176" t="s">
        <v>55</v>
      </c>
      <c r="I14" s="176" t="s">
        <v>170</v>
      </c>
    </row>
    <row r="15" spans="1:9" ht="21" customHeight="1" x14ac:dyDescent="0.25">
      <c r="A15" s="152" t="s">
        <v>171</v>
      </c>
      <c r="B15" s="169" t="s">
        <v>172</v>
      </c>
      <c r="C15" s="169"/>
      <c r="D15" s="169"/>
      <c r="E15" s="169"/>
      <c r="F15" s="170">
        <f>SUM(F16:F21)</f>
        <v>0</v>
      </c>
      <c r="G15" s="170">
        <f>SUM(G16:G21)</f>
        <v>0</v>
      </c>
      <c r="H15" s="170">
        <f>SUM(H16:H21)</f>
        <v>0</v>
      </c>
      <c r="I15" s="170">
        <f>SUM(I16:I21)</f>
        <v>0</v>
      </c>
    </row>
    <row r="16" spans="1:9" ht="24.95" customHeight="1" x14ac:dyDescent="0.25">
      <c r="A16" s="31">
        <v>1</v>
      </c>
      <c r="B16" s="5" t="s">
        <v>91</v>
      </c>
      <c r="C16" s="104"/>
      <c r="D16" s="104"/>
      <c r="E16" s="104"/>
      <c r="F16" s="22">
        <f t="shared" ref="F16:F21" si="0">E16*D16</f>
        <v>0</v>
      </c>
      <c r="G16" s="22">
        <f t="shared" ref="G16:G22" si="1">F16*0.24</f>
        <v>0</v>
      </c>
      <c r="H16" s="171">
        <f t="shared" ref="H16:H22" si="2">F16+G16</f>
        <v>0</v>
      </c>
      <c r="I16" s="126"/>
    </row>
    <row r="17" spans="1:9" ht="24.95" customHeight="1" x14ac:dyDescent="0.2">
      <c r="A17" s="26">
        <v>2</v>
      </c>
      <c r="B17" s="6" t="s">
        <v>173</v>
      </c>
      <c r="C17" s="105"/>
      <c r="D17" s="105"/>
      <c r="E17" s="172"/>
      <c r="F17" s="29">
        <f t="shared" si="0"/>
        <v>0</v>
      </c>
      <c r="G17" s="29">
        <f t="shared" si="1"/>
        <v>0</v>
      </c>
      <c r="H17" s="173">
        <f t="shared" si="2"/>
        <v>0</v>
      </c>
      <c r="I17" s="127"/>
    </row>
    <row r="18" spans="1:9" ht="24.95" customHeight="1" x14ac:dyDescent="0.2">
      <c r="A18" s="44">
        <v>3</v>
      </c>
      <c r="B18" s="25" t="s">
        <v>174</v>
      </c>
      <c r="C18" s="104"/>
      <c r="D18" s="104"/>
      <c r="E18" s="104"/>
      <c r="F18" s="22">
        <f t="shared" si="0"/>
        <v>0</v>
      </c>
      <c r="G18" s="22">
        <f t="shared" si="1"/>
        <v>0</v>
      </c>
      <c r="H18" s="171">
        <f t="shared" si="2"/>
        <v>0</v>
      </c>
      <c r="I18" s="126"/>
    </row>
    <row r="19" spans="1:9" ht="24.95" customHeight="1" x14ac:dyDescent="0.2">
      <c r="A19" s="43">
        <v>4</v>
      </c>
      <c r="B19" s="151" t="s">
        <v>175</v>
      </c>
      <c r="C19" s="105"/>
      <c r="D19" s="105"/>
      <c r="E19" s="105"/>
      <c r="F19" s="29">
        <f t="shared" si="0"/>
        <v>0</v>
      </c>
      <c r="G19" s="29">
        <f t="shared" si="1"/>
        <v>0</v>
      </c>
      <c r="H19" s="173">
        <f t="shared" si="2"/>
        <v>0</v>
      </c>
      <c r="I19" s="127"/>
    </row>
    <row r="20" spans="1:9" ht="24.95" customHeight="1" x14ac:dyDescent="0.2">
      <c r="A20" s="44">
        <v>5</v>
      </c>
      <c r="B20" s="123" t="s">
        <v>176</v>
      </c>
      <c r="C20" s="104"/>
      <c r="D20" s="104"/>
      <c r="E20" s="104"/>
      <c r="F20" s="22">
        <f t="shared" si="0"/>
        <v>0</v>
      </c>
      <c r="G20" s="22">
        <f t="shared" si="1"/>
        <v>0</v>
      </c>
      <c r="H20" s="171">
        <f t="shared" si="2"/>
        <v>0</v>
      </c>
      <c r="I20" s="126"/>
    </row>
    <row r="21" spans="1:9" ht="24.95" customHeight="1" x14ac:dyDescent="0.2">
      <c r="A21" s="43">
        <v>6</v>
      </c>
      <c r="B21" s="122"/>
      <c r="C21" s="105"/>
      <c r="D21" s="105"/>
      <c r="E21" s="105"/>
      <c r="F21" s="29">
        <f t="shared" si="0"/>
        <v>0</v>
      </c>
      <c r="G21" s="29">
        <f t="shared" si="1"/>
        <v>0</v>
      </c>
      <c r="H21" s="173">
        <f t="shared" si="2"/>
        <v>0</v>
      </c>
      <c r="I21" s="127"/>
    </row>
    <row r="22" spans="1:9" ht="30" customHeight="1" x14ac:dyDescent="0.25">
      <c r="A22" s="153" t="s">
        <v>85</v>
      </c>
      <c r="B22" s="177" t="s">
        <v>86</v>
      </c>
      <c r="C22" s="40"/>
      <c r="D22" s="40"/>
      <c r="E22" s="40"/>
      <c r="F22" s="42">
        <f>D22*E22</f>
        <v>0</v>
      </c>
      <c r="G22" s="42">
        <f t="shared" si="1"/>
        <v>0</v>
      </c>
      <c r="H22" s="42">
        <f t="shared" si="2"/>
        <v>0</v>
      </c>
      <c r="I22" s="42">
        <f>G22+H22</f>
        <v>0</v>
      </c>
    </row>
    <row r="23" spans="1:9" ht="30" customHeight="1" x14ac:dyDescent="0.25">
      <c r="A23" s="47"/>
      <c r="B23" s="48" t="s">
        <v>235</v>
      </c>
      <c r="C23" s="48"/>
      <c r="D23" s="48"/>
      <c r="E23" s="48"/>
      <c r="F23" s="51">
        <f>F15+F22</f>
        <v>0</v>
      </c>
      <c r="G23" s="51">
        <f>G15+G22</f>
        <v>0</v>
      </c>
      <c r="H23" s="51">
        <f>H15+H22</f>
        <v>0</v>
      </c>
      <c r="I23" s="51">
        <f>I15+I22</f>
        <v>0</v>
      </c>
    </row>
    <row r="24" spans="1:9" ht="26.45" customHeight="1" x14ac:dyDescent="0.2">
      <c r="A24" s="174"/>
      <c r="B24" s="292"/>
      <c r="C24" s="206"/>
      <c r="D24" s="207"/>
      <c r="E24" s="52"/>
      <c r="F24" s="52"/>
      <c r="G24" s="52"/>
      <c r="H24" s="52"/>
      <c r="I24" s="52"/>
    </row>
    <row r="25" spans="1:9" ht="22.5" customHeight="1" x14ac:dyDescent="0.2">
      <c r="A25" s="175"/>
      <c r="B25" s="175"/>
      <c r="C25" s="175"/>
      <c r="D25" s="175"/>
      <c r="E25" s="175"/>
      <c r="F25" s="175"/>
      <c r="G25" s="175"/>
      <c r="H25" s="175"/>
      <c r="I25" s="175"/>
    </row>
    <row r="26" spans="1:9" ht="24.95" customHeight="1" x14ac:dyDescent="0.2">
      <c r="A26" s="145"/>
      <c r="B26" s="144" t="s">
        <v>167</v>
      </c>
      <c r="C26" s="145"/>
      <c r="D26" s="161"/>
      <c r="E26" s="160"/>
      <c r="F26" s="160"/>
      <c r="G26" s="160"/>
      <c r="H26" s="161"/>
      <c r="I26" s="161"/>
    </row>
    <row r="27" spans="1:9" ht="24.95" customHeight="1" x14ac:dyDescent="0.2">
      <c r="A27" s="145"/>
      <c r="B27" s="144" t="s">
        <v>245</v>
      </c>
      <c r="C27" s="144"/>
      <c r="D27" s="161"/>
      <c r="E27" s="160"/>
      <c r="F27" s="160"/>
      <c r="G27" s="160"/>
      <c r="H27" s="161"/>
      <c r="I27" s="161"/>
    </row>
    <row r="28" spans="1:9" ht="24.95" customHeight="1" x14ac:dyDescent="0.2">
      <c r="A28" s="145"/>
      <c r="B28" s="144" t="s">
        <v>168</v>
      </c>
      <c r="C28" s="144"/>
      <c r="D28" s="161"/>
      <c r="E28" s="160"/>
      <c r="F28" s="160"/>
      <c r="G28" s="160"/>
      <c r="H28" s="161"/>
      <c r="I28" s="161"/>
    </row>
  </sheetData>
  <sheetProtection selectLockedCells="1"/>
  <mergeCells count="17">
    <mergeCell ref="A4:I4"/>
    <mergeCell ref="A5:I5"/>
    <mergeCell ref="A2:I2"/>
    <mergeCell ref="C7:I7"/>
    <mergeCell ref="A3:I3"/>
    <mergeCell ref="A6:H6"/>
    <mergeCell ref="A7:B7"/>
    <mergeCell ref="B24:D24"/>
    <mergeCell ref="C9:I9"/>
    <mergeCell ref="A13:I13"/>
    <mergeCell ref="C11:I11"/>
    <mergeCell ref="A8:B8"/>
    <mergeCell ref="C10:I10"/>
    <mergeCell ref="A11:B11"/>
    <mergeCell ref="A10:B10"/>
    <mergeCell ref="C8:I8"/>
    <mergeCell ref="A9:B9"/>
  </mergeCells>
  <conditionalFormatting sqref="E15:E28">
    <cfRule type="colorScale" priority="1">
      <colorScale>
        <cfvo type="min"/>
        <cfvo type="percentile" val="50"/>
        <cfvo type="max"/>
        <color rgb="FFFDEDEC"/>
        <color rgb="FFFFF2CC"/>
        <color rgb="FFE2F0D9"/>
      </colorScale>
    </cfRule>
  </conditionalFormatting>
  <conditionalFormatting sqref="F15:F28">
    <cfRule type="colorScale" priority="2">
      <colorScale>
        <cfvo type="min"/>
        <cfvo type="percentile" val="50"/>
        <cfvo type="max"/>
        <color rgb="FFFDEDEC"/>
        <color rgb="FFFFF2CC"/>
        <color rgb="FFE2F0D9"/>
      </colorScale>
    </cfRule>
  </conditionalFormatting>
  <dataValidations count="1">
    <dataValidation type="list" allowBlank="1" showDropDown="1" sqref="C15:C25">
      <formula1>"τ.μ.,τεμ.,KVA,κατ΄ αποκοπή,τρέχον μέτρο,κ.μ."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/>
  </sheetViews>
  <sheetFormatPr defaultRowHeight="15" x14ac:dyDescent="0.25"/>
  <cols>
    <col min="2" max="2" width="12.7109375" customWidth="1"/>
    <col min="3" max="3" width="50.7109375" customWidth="1"/>
    <col min="4" max="5" width="15.7109375" customWidth="1"/>
    <col min="6" max="6" width="13.7109375" customWidth="1"/>
    <col min="7" max="12" width="12.7109375" customWidth="1"/>
  </cols>
  <sheetData>
    <row r="1" spans="1:12" s="165" customFormat="1" ht="90" customHeight="1" x14ac:dyDescent="0.25">
      <c r="A1" s="196"/>
      <c r="B1" s="196"/>
      <c r="C1" s="197"/>
      <c r="D1" s="196"/>
      <c r="E1" s="196"/>
      <c r="F1" s="198"/>
      <c r="G1" s="196"/>
      <c r="H1" s="196"/>
      <c r="I1" s="196"/>
      <c r="J1" s="199"/>
      <c r="K1" s="199"/>
      <c r="L1" s="199"/>
    </row>
    <row r="2" spans="1:12" s="148" customFormat="1" ht="30" customHeight="1" x14ac:dyDescent="0.25">
      <c r="A2" s="251" t="s">
        <v>267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</row>
    <row r="3" spans="1:12" s="148" customFormat="1" ht="30" customHeight="1" x14ac:dyDescent="0.25">
      <c r="A3" s="304" t="s">
        <v>106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157"/>
    </row>
    <row r="4" spans="1:12" s="148" customFormat="1" ht="24.95" customHeight="1" x14ac:dyDescent="0.25">
      <c r="A4" s="239" t="s">
        <v>253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</row>
    <row r="5" spans="1:12" s="148" customFormat="1" ht="24.95" customHeight="1" x14ac:dyDescent="0.25">
      <c r="A5" s="239" t="s">
        <v>254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</row>
    <row r="6" spans="1:12" s="149" customFormat="1" ht="9.9499999999999993" customHeight="1" x14ac:dyDescent="0.25">
      <c r="A6" s="299"/>
      <c r="B6" s="300"/>
      <c r="C6" s="300"/>
      <c r="D6" s="300"/>
      <c r="E6" s="300"/>
      <c r="F6" s="300"/>
      <c r="G6" s="300"/>
      <c r="H6" s="300"/>
      <c r="I6" s="159"/>
      <c r="J6" s="159"/>
      <c r="K6" s="159"/>
      <c r="L6" s="159"/>
    </row>
    <row r="7" spans="1:12" s="149" customFormat="1" ht="24.95" customHeight="1" x14ac:dyDescent="0.25">
      <c r="A7" s="301" t="s">
        <v>43</v>
      </c>
      <c r="B7" s="302"/>
      <c r="C7" s="303"/>
      <c r="D7" s="305"/>
      <c r="E7" s="306"/>
      <c r="F7" s="306"/>
      <c r="G7" s="306"/>
      <c r="H7" s="306"/>
      <c r="I7" s="306"/>
      <c r="J7" s="306"/>
      <c r="K7" s="306"/>
      <c r="L7" s="307"/>
    </row>
    <row r="8" spans="1:12" s="149" customFormat="1" ht="24.95" customHeight="1" x14ac:dyDescent="0.25">
      <c r="A8" s="301" t="s">
        <v>44</v>
      </c>
      <c r="B8" s="302"/>
      <c r="C8" s="303"/>
      <c r="D8" s="305"/>
      <c r="E8" s="306"/>
      <c r="F8" s="306"/>
      <c r="G8" s="306"/>
      <c r="H8" s="306"/>
      <c r="I8" s="306"/>
      <c r="J8" s="306"/>
      <c r="K8" s="306"/>
      <c r="L8" s="307"/>
    </row>
    <row r="9" spans="1:12" s="149" customFormat="1" ht="24.95" customHeight="1" x14ac:dyDescent="0.25">
      <c r="A9" s="301" t="s">
        <v>45</v>
      </c>
      <c r="B9" s="302"/>
      <c r="C9" s="303"/>
      <c r="D9" s="305"/>
      <c r="E9" s="306"/>
      <c r="F9" s="306"/>
      <c r="G9" s="306"/>
      <c r="H9" s="306"/>
      <c r="I9" s="306"/>
      <c r="J9" s="306"/>
      <c r="K9" s="306"/>
      <c r="L9" s="307"/>
    </row>
    <row r="10" spans="1:12" s="149" customFormat="1" ht="24.95" customHeight="1" x14ac:dyDescent="0.25">
      <c r="A10" s="301" t="s">
        <v>46</v>
      </c>
      <c r="B10" s="302"/>
      <c r="C10" s="303"/>
      <c r="D10" s="305"/>
      <c r="E10" s="306"/>
      <c r="F10" s="306"/>
      <c r="G10" s="306"/>
      <c r="H10" s="306"/>
      <c r="I10" s="306"/>
      <c r="J10" s="306"/>
      <c r="K10" s="306"/>
      <c r="L10" s="307"/>
    </row>
    <row r="11" spans="1:12" s="149" customFormat="1" ht="24.95" customHeight="1" x14ac:dyDescent="0.25">
      <c r="A11" s="301" t="s">
        <v>47</v>
      </c>
      <c r="B11" s="302"/>
      <c r="C11" s="303"/>
      <c r="D11" s="305"/>
      <c r="E11" s="306"/>
      <c r="F11" s="306"/>
      <c r="G11" s="306"/>
      <c r="H11" s="306"/>
      <c r="I11" s="306"/>
      <c r="J11" s="306"/>
      <c r="K11" s="306"/>
      <c r="L11" s="307"/>
    </row>
    <row r="12" spans="1:12" x14ac:dyDescent="0.25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2" ht="20.100000000000001" customHeight="1" x14ac:dyDescent="0.25">
      <c r="A13" s="309" t="s">
        <v>265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</row>
    <row r="14" spans="1:12" ht="24.95" customHeight="1" x14ac:dyDescent="0.25">
      <c r="A14" s="310" t="s">
        <v>177</v>
      </c>
      <c r="B14" s="311" t="s">
        <v>178</v>
      </c>
      <c r="C14" s="312" t="s">
        <v>179</v>
      </c>
      <c r="D14" s="312" t="s">
        <v>180</v>
      </c>
      <c r="E14" s="312" t="s">
        <v>257</v>
      </c>
      <c r="F14" s="312" t="s">
        <v>258</v>
      </c>
      <c r="G14" s="313" t="s">
        <v>259</v>
      </c>
      <c r="H14" s="313"/>
      <c r="I14" s="313"/>
      <c r="J14" s="313"/>
      <c r="K14" s="313"/>
      <c r="L14" s="313"/>
    </row>
    <row r="15" spans="1:12" ht="24.95" customHeight="1" x14ac:dyDescent="0.25">
      <c r="A15" s="310"/>
      <c r="B15" s="311"/>
      <c r="C15" s="312"/>
      <c r="D15" s="312"/>
      <c r="E15" s="312"/>
      <c r="F15" s="312"/>
      <c r="G15" s="178" t="s">
        <v>181</v>
      </c>
      <c r="H15" s="178" t="s">
        <v>182</v>
      </c>
      <c r="I15" s="178" t="s">
        <v>183</v>
      </c>
      <c r="J15" s="178" t="s">
        <v>184</v>
      </c>
      <c r="K15" s="81" t="s">
        <v>185</v>
      </c>
      <c r="L15" s="81" t="s">
        <v>186</v>
      </c>
    </row>
    <row r="16" spans="1:12" s="150" customFormat="1" ht="39.950000000000003" customHeight="1" x14ac:dyDescent="0.25">
      <c r="A16" s="73">
        <v>1</v>
      </c>
      <c r="B16" s="73" t="s">
        <v>95</v>
      </c>
      <c r="C16" s="179" t="s">
        <v>260</v>
      </c>
      <c r="D16" s="180"/>
      <c r="E16" s="181"/>
      <c r="F16" s="182" t="e">
        <f>D16/$D$26</f>
        <v>#DIV/0!</v>
      </c>
      <c r="G16" s="183"/>
      <c r="H16" s="183"/>
      <c r="I16" s="183"/>
      <c r="J16" s="183"/>
      <c r="K16" s="183"/>
      <c r="L16" s="183"/>
    </row>
    <row r="17" spans="1:12" s="150" customFormat="1" ht="39.950000000000003" customHeight="1" x14ac:dyDescent="0.25">
      <c r="A17" s="73">
        <v>2</v>
      </c>
      <c r="B17" s="73" t="s">
        <v>59</v>
      </c>
      <c r="C17" s="179" t="s">
        <v>261</v>
      </c>
      <c r="D17" s="180"/>
      <c r="E17" s="181"/>
      <c r="F17" s="182" t="e">
        <f>D17/$D$26</f>
        <v>#DIV/0!</v>
      </c>
      <c r="G17" s="184"/>
      <c r="H17" s="184"/>
      <c r="I17" s="184"/>
      <c r="J17" s="184"/>
      <c r="K17" s="183"/>
      <c r="L17" s="183"/>
    </row>
    <row r="18" spans="1:12" s="150" customFormat="1" ht="24.95" customHeight="1" x14ac:dyDescent="0.25">
      <c r="A18" s="73">
        <v>3</v>
      </c>
      <c r="B18" s="73" t="s">
        <v>69</v>
      </c>
      <c r="C18" s="179" t="s">
        <v>70</v>
      </c>
      <c r="D18" s="180"/>
      <c r="E18" s="181"/>
      <c r="F18" s="182" t="e">
        <f>D18/$D$26</f>
        <v>#DIV/0!</v>
      </c>
      <c r="G18" s="184"/>
      <c r="H18" s="184"/>
      <c r="I18" s="184"/>
      <c r="J18" s="184"/>
      <c r="K18" s="183"/>
      <c r="L18" s="183"/>
    </row>
    <row r="19" spans="1:12" s="150" customFormat="1" ht="24.95" customHeight="1" x14ac:dyDescent="0.25">
      <c r="A19" s="73">
        <v>4</v>
      </c>
      <c r="B19" s="73" t="s">
        <v>77</v>
      </c>
      <c r="C19" s="179" t="s">
        <v>78</v>
      </c>
      <c r="D19" s="185"/>
      <c r="E19" s="181"/>
      <c r="F19" s="182" t="e">
        <f t="shared" ref="F19:F21" si="0">D19/$D$26</f>
        <v>#DIV/0!</v>
      </c>
      <c r="G19" s="183"/>
      <c r="H19" s="183"/>
      <c r="I19" s="183"/>
      <c r="J19" s="183"/>
      <c r="K19" s="183"/>
      <c r="L19" s="183"/>
    </row>
    <row r="20" spans="1:12" s="150" customFormat="1" ht="24.95" customHeight="1" x14ac:dyDescent="0.25">
      <c r="A20" s="73">
        <v>5</v>
      </c>
      <c r="B20" s="73" t="s">
        <v>81</v>
      </c>
      <c r="C20" s="179" t="s">
        <v>82</v>
      </c>
      <c r="D20" s="180"/>
      <c r="E20" s="181"/>
      <c r="F20" s="182" t="e">
        <f>D20/$D$26</f>
        <v>#DIV/0!</v>
      </c>
      <c r="G20" s="183"/>
      <c r="H20" s="183"/>
      <c r="I20" s="183"/>
      <c r="J20" s="183"/>
      <c r="K20" s="183"/>
      <c r="L20" s="183"/>
    </row>
    <row r="21" spans="1:12" s="150" customFormat="1" ht="60" customHeight="1" x14ac:dyDescent="0.25">
      <c r="A21" s="73">
        <v>6</v>
      </c>
      <c r="B21" s="73" t="s">
        <v>98</v>
      </c>
      <c r="C21" s="179" t="s">
        <v>262</v>
      </c>
      <c r="D21" s="180"/>
      <c r="E21" s="181"/>
      <c r="F21" s="182" t="e">
        <f t="shared" si="0"/>
        <v>#DIV/0!</v>
      </c>
      <c r="G21" s="183"/>
      <c r="H21" s="183"/>
      <c r="I21" s="183"/>
      <c r="J21" s="183"/>
      <c r="K21" s="183"/>
      <c r="L21" s="183"/>
    </row>
    <row r="22" spans="1:12" s="150" customFormat="1" ht="24.95" customHeight="1" x14ac:dyDescent="0.25">
      <c r="A22" s="73">
        <v>7</v>
      </c>
      <c r="B22" s="73" t="s">
        <v>88</v>
      </c>
      <c r="C22" s="186" t="s">
        <v>89</v>
      </c>
      <c r="D22" s="180"/>
      <c r="E22" s="181"/>
      <c r="F22" s="182" t="e">
        <f>D22/$D$26</f>
        <v>#DIV/0!</v>
      </c>
      <c r="G22" s="183"/>
      <c r="H22" s="183"/>
      <c r="I22" s="183"/>
      <c r="J22" s="183"/>
      <c r="K22" s="183"/>
      <c r="L22" s="183"/>
    </row>
    <row r="23" spans="1:12" s="150" customFormat="1" ht="24.95" customHeight="1" x14ac:dyDescent="0.25">
      <c r="A23" s="73">
        <v>8</v>
      </c>
      <c r="B23" s="73" t="s">
        <v>171</v>
      </c>
      <c r="C23" s="179" t="s">
        <v>172</v>
      </c>
      <c r="D23" s="180"/>
      <c r="E23" s="181"/>
      <c r="F23" s="182" t="e">
        <f>D23/$D$26</f>
        <v>#DIV/0!</v>
      </c>
      <c r="G23" s="183"/>
      <c r="H23" s="183"/>
      <c r="I23" s="183"/>
      <c r="J23" s="183"/>
      <c r="K23" s="183"/>
      <c r="L23" s="183"/>
    </row>
    <row r="24" spans="1:12" s="150" customFormat="1" ht="60" customHeight="1" x14ac:dyDescent="0.25">
      <c r="A24" s="73">
        <v>9</v>
      </c>
      <c r="B24" s="73" t="s">
        <v>83</v>
      </c>
      <c r="C24" s="179" t="s">
        <v>263</v>
      </c>
      <c r="D24" s="180"/>
      <c r="E24" s="181"/>
      <c r="F24" s="182" t="e">
        <f>D24/$D$26</f>
        <v>#DIV/0!</v>
      </c>
      <c r="G24" s="183"/>
      <c r="H24" s="183"/>
      <c r="I24" s="183"/>
      <c r="J24" s="183"/>
      <c r="K24" s="183"/>
      <c r="L24" s="183"/>
    </row>
    <row r="25" spans="1:12" s="150" customFormat="1" ht="45" customHeight="1" x14ac:dyDescent="0.25">
      <c r="A25" s="73">
        <v>10</v>
      </c>
      <c r="B25" s="73" t="s">
        <v>85</v>
      </c>
      <c r="C25" s="187" t="s">
        <v>264</v>
      </c>
      <c r="D25" s="180"/>
      <c r="E25" s="181"/>
      <c r="F25" s="182" t="e">
        <f>D25/$D$26</f>
        <v>#DIV/0!</v>
      </c>
      <c r="G25" s="183"/>
      <c r="H25" s="183"/>
      <c r="I25" s="183"/>
      <c r="J25" s="183"/>
      <c r="K25" s="183"/>
      <c r="L25" s="183"/>
    </row>
    <row r="26" spans="1:12" s="150" customFormat="1" ht="28.5" x14ac:dyDescent="0.25">
      <c r="A26" s="188"/>
      <c r="B26" s="188"/>
      <c r="C26" s="189" t="s">
        <v>187</v>
      </c>
      <c r="D26" s="190">
        <f>SUM(D16:D25)</f>
        <v>0</v>
      </c>
      <c r="E26" s="190">
        <f>SUM(E16:E25)</f>
        <v>0</v>
      </c>
      <c r="F26" s="191" t="e">
        <f>D26/$D$26</f>
        <v>#DIV/0!</v>
      </c>
      <c r="G26" s="192" t="s">
        <v>188</v>
      </c>
      <c r="H26" s="192"/>
      <c r="I26" s="192"/>
      <c r="J26" s="192"/>
      <c r="K26" s="193"/>
      <c r="L26" s="193"/>
    </row>
    <row r="27" spans="1:12" s="150" customFormat="1" ht="8.4499999999999993" customHeight="1" x14ac:dyDescent="0.25">
      <c r="A27" s="194"/>
      <c r="B27" s="194"/>
      <c r="C27" s="56"/>
      <c r="D27" s="56"/>
      <c r="E27" s="56"/>
      <c r="F27" s="56"/>
      <c r="G27" s="56"/>
      <c r="H27" s="56"/>
      <c r="I27" s="56"/>
      <c r="J27" s="56"/>
      <c r="K27" s="56"/>
      <c r="L27" s="56"/>
    </row>
    <row r="28" spans="1:12" s="150" customFormat="1" ht="15" customHeight="1" x14ac:dyDescent="0.25">
      <c r="A28" s="314" t="s">
        <v>189</v>
      </c>
      <c r="B28" s="314"/>
      <c r="C28" s="314"/>
      <c r="D28" s="314"/>
      <c r="E28" s="314"/>
      <c r="F28" s="314"/>
      <c r="G28" s="314"/>
      <c r="H28" s="314"/>
      <c r="I28" s="314"/>
      <c r="J28" s="314"/>
      <c r="K28" s="314"/>
      <c r="L28" s="314"/>
    </row>
    <row r="29" spans="1:12" s="150" customFormat="1" ht="15" customHeight="1" x14ac:dyDescent="0.25">
      <c r="A29" s="314" t="s">
        <v>190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4"/>
      <c r="L29" s="314"/>
    </row>
    <row r="30" spans="1:12" s="150" customFormat="1" ht="15" customHeight="1" x14ac:dyDescent="0.25">
      <c r="A30" s="314" t="s">
        <v>191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14"/>
      <c r="L30" s="314"/>
    </row>
    <row r="31" spans="1:12" s="150" customFormat="1" ht="15" customHeight="1" x14ac:dyDescent="0.25">
      <c r="A31" s="314" t="s">
        <v>192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  <c r="L31" s="314"/>
    </row>
    <row r="32" spans="1:12" s="150" customFormat="1" ht="15" customHeight="1" x14ac:dyDescent="0.25">
      <c r="A32" s="314" t="s">
        <v>193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14"/>
      <c r="L32" s="314"/>
    </row>
    <row r="33" spans="1:12" s="150" customFormat="1" ht="23.45" customHeight="1" x14ac:dyDescent="0.25">
      <c r="A33" s="308" t="s">
        <v>252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08"/>
    </row>
  </sheetData>
  <mergeCells count="29">
    <mergeCell ref="A33:L33"/>
    <mergeCell ref="A13:L13"/>
    <mergeCell ref="A14:A15"/>
    <mergeCell ref="B14:B15"/>
    <mergeCell ref="C14:C15"/>
    <mergeCell ref="D14:D15"/>
    <mergeCell ref="E14:E15"/>
    <mergeCell ref="F14:F15"/>
    <mergeCell ref="G14:L14"/>
    <mergeCell ref="A28:L28"/>
    <mergeCell ref="A29:L29"/>
    <mergeCell ref="A30:L30"/>
    <mergeCell ref="A31:L31"/>
    <mergeCell ref="A32:L32"/>
    <mergeCell ref="A11:C11"/>
    <mergeCell ref="D7:L7"/>
    <mergeCell ref="D8:L8"/>
    <mergeCell ref="D9:L9"/>
    <mergeCell ref="D10:L10"/>
    <mergeCell ref="D11:L11"/>
    <mergeCell ref="A9:C9"/>
    <mergeCell ref="A10:C10"/>
    <mergeCell ref="A4:L4"/>
    <mergeCell ref="A5:L5"/>
    <mergeCell ref="A7:C7"/>
    <mergeCell ref="A8:C8"/>
    <mergeCell ref="A2:L2"/>
    <mergeCell ref="A3:K3"/>
    <mergeCell ref="A6:H6"/>
  </mergeCells>
  <pageMargins left="0.70866141732283472" right="0.70866141732283472" top="0.74803149606299213" bottom="0.74803149606299213" header="0.31496062992125984" footer="0.31496062992125984"/>
  <pageSetup paperSize="9" scale="67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4</vt:i4>
      </vt:variant>
    </vt:vector>
  </HeadingPairs>
  <TitlesOfParts>
    <vt:vector size="10" baseType="lpstr">
      <vt:lpstr>Π1. ΤΙΜΕΣ ΑΠΛΟΠΟΙΗΜΕΝΟΥ ΚΟΣΤΟΥΣ</vt:lpstr>
      <vt:lpstr>Π2. ΚΤΙΡΙΑΚΑ -ΕΚΣΥΓΧΡΟΝΙΣΜΟΣ</vt:lpstr>
      <vt:lpstr>Π.3 ΠΕΡΙΒ.ΧΩΡ.ΧΔΣ</vt:lpstr>
      <vt:lpstr>Π.4 ΠΡΟΫΠ.ΣΜΟΣ ΕΡΓΟΥ</vt:lpstr>
      <vt:lpstr>Π.5 ΕΚΔΗΛΩΣΕΙΣ</vt:lpstr>
      <vt:lpstr>Π.6 ΣΥΓΚΕΝΤΡΩΤΙΚΟΣ</vt:lpstr>
      <vt:lpstr>'Π.3 ΠΕΡΙΒ.ΧΩΡ.ΧΔΣ'!Print_Area</vt:lpstr>
      <vt:lpstr>'Π.4 ΠΡΟΫΠ.ΣΜΟΣ ΕΡΓΟΥ'!Print_Titles</vt:lpstr>
      <vt:lpstr>'Π.6 ΣΥΓΚΕΝΤΡΩΤΙΚΟΣ'!Print_Titles</vt:lpstr>
      <vt:lpstr>'Π2. ΚΤΙΡΙΑΚΑ -ΕΚΣΥΓΧΡΟΝΙΣΜΟΣ'!Print_Titles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Ντανοβασίλης Παναγιώτης</dc:creator>
  <cp:lastModifiedBy>user</cp:lastModifiedBy>
  <cp:lastPrinted>2026-04-22T17:09:50Z</cp:lastPrinted>
  <dcterms:created xsi:type="dcterms:W3CDTF">2025-06-12T07:32:26Z</dcterms:created>
  <dcterms:modified xsi:type="dcterms:W3CDTF">2026-05-14T07:29:20Z</dcterms:modified>
</cp:coreProperties>
</file>